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5\PRESUPUESTOS\03.MARZO 25\"/>
    </mc:Choice>
  </mc:AlternateContent>
  <bookViews>
    <workbookView xWindow="95472" yWindow="0" windowWidth="22116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 iterate="1"/>
</workbook>
</file>

<file path=xl/calcChain.xml><?xml version="1.0" encoding="utf-8"?>
<calcChain xmlns="http://schemas.openxmlformats.org/spreadsheetml/2006/main">
  <c r="O22" i="1" l="1"/>
  <c r="O15" i="1"/>
  <c r="O16" i="1"/>
  <c r="O17" i="1"/>
  <c r="O18" i="1"/>
  <c r="O19" i="1"/>
  <c r="O20" i="1"/>
  <c r="O21" i="1"/>
  <c r="A12" i="2" l="1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T20" i="1" l="1"/>
  <c r="T14" i="1" l="1"/>
  <c r="T15" i="1"/>
  <c r="T16" i="1"/>
  <c r="T17" i="1"/>
  <c r="T18" i="1"/>
  <c r="T19" i="1"/>
  <c r="T21" i="1"/>
  <c r="T22" i="1"/>
  <c r="K20" i="1" l="1"/>
  <c r="P22" i="1"/>
  <c r="K22" i="1"/>
  <c r="P21" i="1"/>
  <c r="K21" i="1"/>
  <c r="K12" i="1" l="1"/>
  <c r="K13" i="1"/>
  <c r="K14" i="1"/>
  <c r="K15" i="1"/>
  <c r="K16" i="1"/>
  <c r="K17" i="1"/>
  <c r="K18" i="1"/>
  <c r="K19" i="1"/>
  <c r="P18" i="1" l="1"/>
  <c r="P19" i="1"/>
  <c r="P17" i="1" l="1"/>
  <c r="P14" i="1" l="1"/>
  <c r="P15" i="1"/>
  <c r="P16" i="1"/>
  <c r="O14" i="1"/>
  <c r="O11" i="1" l="1"/>
  <c r="O12" i="1"/>
  <c r="O13" i="1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S1" i="2"/>
  <c r="U1" i="2"/>
  <c r="T13" i="1" l="1"/>
  <c r="K11" i="1" l="1"/>
  <c r="K1" i="2" s="1"/>
  <c r="P13" i="1" l="1"/>
  <c r="T12" i="1"/>
  <c r="P12" i="1"/>
  <c r="T11" i="1"/>
  <c r="T1" i="2" s="1"/>
  <c r="P11" i="1"/>
  <c r="P1" i="2" s="1"/>
  <c r="O1" i="2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<sst xmlns="http://schemas.openxmlformats.org/spreadsheetml/2006/main" count="50" uniqueCount="45">
  <si>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</si>
  <si>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</si>
  <si>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</si>
  <si>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</si>
  <si>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</si>
  <si>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</si>
  <si>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</si>
  <si>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</si>
  <si>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</si>
  <si>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</si>
  <si>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</si>
  <si>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</si>
  <si>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</si>
  <si>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</si>
  <si>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</si>
  <si>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</si>
  <si>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</si>
  <si>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</si>
  <si>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</si>
  <si>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</si>
  <si>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Subdirección General de Finanzas</t>
  </si>
  <si>
    <t>Dirección de Tesorería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</si>
  <si>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</si>
  <si>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</si>
  <si>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</si>
  <si>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</si>
  <si>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</si>
  <si>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</si>
  <si>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</si>
  <si>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</si>
  <si>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305.A.2.-120/2024</t>
  </si>
  <si>
    <t>FNCOT 24</t>
  </si>
  <si>
    <t>BBVA2409</t>
  </si>
  <si>
    <t>BBVA240917</t>
  </si>
  <si>
    <t>305.A.2.-082/2024</t>
  </si>
  <si>
    <t>305.A.2.-317/2024</t>
  </si>
  <si>
    <t>FNCOT 24-2</t>
  </si>
  <si>
    <t>saldo_final_mo
(E = A + B - C + D)</t>
  </si>
  <si>
    <t>BBVA250130</t>
  </si>
  <si>
    <t>BBVA180225</t>
  </si>
  <si>
    <t>BBVA270225</t>
  </si>
  <si>
    <t>BBVA2403</t>
  </si>
  <si>
    <t>305.A.2.-503/2023</t>
  </si>
  <si>
    <t>BAJIO2403</t>
  </si>
  <si>
    <t>MULTIVA1203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</si>
</sst>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4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tabSelected="1" topLeftCell="D4" zoomScale="70" zoomScaleNormal="70" workbookViewId="0">
      <selection activeCell="H22" sqref="H22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1" x14ac:dyDescent="0.3">
      <c r="A6" s="11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1" x14ac:dyDescent="0.3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1" ht="15" thickBot="1" x14ac:dyDescent="0.3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21" ht="27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37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26</v>
      </c>
      <c r="T10" s="5" t="s">
        <v>27</v>
      </c>
      <c r="U10" s="5" t="s">
        <v>28</v>
      </c>
    </row>
    <row r="11" spans="1:21" s="8" customFormat="1" x14ac:dyDescent="0.3">
      <c r="A11" s="2">
        <v>414282</v>
      </c>
      <c r="B11" s="2" t="s">
        <v>23</v>
      </c>
      <c r="C11" s="7" t="s">
        <v>22</v>
      </c>
      <c r="D11" s="2">
        <v>1</v>
      </c>
      <c r="E11" s="6">
        <v>9.0500000000000007</v>
      </c>
      <c r="F11" s="6">
        <v>4000000000</v>
      </c>
      <c r="G11" s="6">
        <v>4000000000</v>
      </c>
      <c r="H11" s="6">
        <v>0</v>
      </c>
      <c r="I11" s="6">
        <v>0</v>
      </c>
      <c r="J11" s="6">
        <v>0</v>
      </c>
      <c r="K11" s="6">
        <f>G11-I11+H11</f>
        <v>4000000000</v>
      </c>
      <c r="L11" s="6">
        <v>28134088.890000001</v>
      </c>
      <c r="M11" s="6">
        <v>0</v>
      </c>
      <c r="N11" s="6">
        <v>655631</v>
      </c>
      <c r="O11" s="6">
        <f t="shared" ref="O11:O13" si="0">+H11</f>
        <v>0</v>
      </c>
      <c r="P11" s="6">
        <f t="shared" ref="P11:P12" si="1">+I11</f>
        <v>0</v>
      </c>
      <c r="Q11" s="6">
        <v>0</v>
      </c>
      <c r="R11" s="6">
        <v>0</v>
      </c>
      <c r="S11" s="6">
        <v>0</v>
      </c>
      <c r="T11" s="9">
        <f t="shared" ref="T11:T12" si="2">F11+L11+U11-I11</f>
        <v>4046890755.5599999</v>
      </c>
      <c r="U11" s="10">
        <v>18756666.670000002</v>
      </c>
    </row>
    <row r="12" spans="1:21" s="8" customFormat="1" x14ac:dyDescent="0.3">
      <c r="A12" s="2">
        <v>414282</v>
      </c>
      <c r="B12" s="2" t="s">
        <v>24</v>
      </c>
      <c r="C12" s="7" t="s">
        <v>25</v>
      </c>
      <c r="D12" s="2">
        <v>1</v>
      </c>
      <c r="E12" s="6">
        <v>9.5299999999999994</v>
      </c>
      <c r="F12" s="6">
        <v>6400000000</v>
      </c>
      <c r="G12" s="6">
        <v>6400000000</v>
      </c>
      <c r="H12" s="6">
        <v>0</v>
      </c>
      <c r="I12" s="6">
        <v>0</v>
      </c>
      <c r="J12" s="6">
        <v>0</v>
      </c>
      <c r="K12" s="6">
        <f t="shared" ref="K12:K20" si="3">G12-I12+H12</f>
        <v>6400000000</v>
      </c>
      <c r="L12" s="6">
        <v>47418311.099999994</v>
      </c>
      <c r="M12" s="6">
        <v>0</v>
      </c>
      <c r="N12" s="6">
        <v>655631</v>
      </c>
      <c r="O12" s="6">
        <f t="shared" si="0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si="2"/>
        <v>6465302755.54</v>
      </c>
      <c r="U12" s="10">
        <v>17884444.440000001</v>
      </c>
    </row>
    <row r="13" spans="1:21" s="8" customFormat="1" x14ac:dyDescent="0.3">
      <c r="A13" s="2">
        <v>414282</v>
      </c>
      <c r="B13" s="2" t="s">
        <v>30</v>
      </c>
      <c r="C13" s="7" t="s">
        <v>31</v>
      </c>
      <c r="D13" s="2">
        <v>1</v>
      </c>
      <c r="E13" s="6">
        <v>10.130000000000001</v>
      </c>
      <c r="F13" s="6">
        <v>5900000000</v>
      </c>
      <c r="G13" s="6">
        <v>5900000000</v>
      </c>
      <c r="H13" s="6">
        <v>0</v>
      </c>
      <c r="I13" s="6">
        <v>0</v>
      </c>
      <c r="J13" s="6">
        <v>0</v>
      </c>
      <c r="K13" s="6">
        <f t="shared" si="3"/>
        <v>5900000000</v>
      </c>
      <c r="L13" s="6">
        <v>46490951.109999999</v>
      </c>
      <c r="M13" s="6">
        <v>0</v>
      </c>
      <c r="N13" s="6">
        <v>655631</v>
      </c>
      <c r="O13" s="6">
        <f t="shared" si="0"/>
        <v>0</v>
      </c>
      <c r="P13" s="6">
        <f>+I13</f>
        <v>0</v>
      </c>
      <c r="Q13" s="6">
        <v>0</v>
      </c>
      <c r="R13" s="6">
        <v>0</v>
      </c>
      <c r="S13" s="6">
        <v>0</v>
      </c>
      <c r="T13" s="9">
        <f>F13+L13+U13-I13</f>
        <v>5963109284.4399996</v>
      </c>
      <c r="U13" s="10">
        <v>16618333.33</v>
      </c>
    </row>
    <row r="14" spans="1:21" s="8" customFormat="1" x14ac:dyDescent="0.3">
      <c r="A14" s="2">
        <v>414282</v>
      </c>
      <c r="B14" s="2" t="s">
        <v>35</v>
      </c>
      <c r="C14" s="7" t="s">
        <v>36</v>
      </c>
      <c r="D14" s="2">
        <v>1</v>
      </c>
      <c r="E14" s="6">
        <v>9.49</v>
      </c>
      <c r="F14" s="6">
        <v>3700000000</v>
      </c>
      <c r="G14" s="6">
        <v>3700000000</v>
      </c>
      <c r="H14" s="6">
        <v>0</v>
      </c>
      <c r="I14" s="6">
        <v>0</v>
      </c>
      <c r="J14" s="6">
        <v>0</v>
      </c>
      <c r="K14" s="6">
        <f t="shared" si="3"/>
        <v>3700000000</v>
      </c>
      <c r="L14" s="6">
        <v>27614245.549999997</v>
      </c>
      <c r="M14" s="6">
        <v>0</v>
      </c>
      <c r="N14" s="6">
        <v>655631</v>
      </c>
      <c r="O14" s="6">
        <f t="shared" ref="O14:O22" si="4">+H14</f>
        <v>0</v>
      </c>
      <c r="P14" s="6">
        <f t="shared" ref="P14:P16" si="5">+I14</f>
        <v>0</v>
      </c>
      <c r="Q14" s="6">
        <v>0</v>
      </c>
      <c r="R14" s="6">
        <v>0</v>
      </c>
      <c r="S14" s="6">
        <v>0</v>
      </c>
      <c r="T14" s="9">
        <f t="shared" ref="T14:T22" si="6">F14+L14+U14-I14</f>
        <v>3752576912.2200003</v>
      </c>
      <c r="U14" s="10">
        <v>24962666.670000002</v>
      </c>
    </row>
    <row r="15" spans="1:21" s="8" customFormat="1" x14ac:dyDescent="0.3">
      <c r="A15" s="2">
        <v>414282</v>
      </c>
      <c r="B15" s="2" t="s">
        <v>29</v>
      </c>
      <c r="C15" s="7" t="s">
        <v>32</v>
      </c>
      <c r="D15" s="2">
        <v>1</v>
      </c>
      <c r="E15" s="6">
        <v>10.7356</v>
      </c>
      <c r="F15" s="6">
        <v>1475000000</v>
      </c>
      <c r="G15" s="6">
        <v>1475000000</v>
      </c>
      <c r="H15" s="6">
        <v>0</v>
      </c>
      <c r="I15" s="6">
        <v>0</v>
      </c>
      <c r="J15" s="6">
        <v>0</v>
      </c>
      <c r="K15" s="6">
        <f t="shared" si="3"/>
        <v>1475000000</v>
      </c>
      <c r="L15" s="6">
        <v>13214270.970000001</v>
      </c>
      <c r="M15" s="6">
        <v>0</v>
      </c>
      <c r="N15" s="6">
        <v>0</v>
      </c>
      <c r="O15" s="6">
        <f t="shared" si="4"/>
        <v>0</v>
      </c>
      <c r="P15" s="6">
        <f t="shared" si="5"/>
        <v>0</v>
      </c>
      <c r="Q15" s="6">
        <v>0</v>
      </c>
      <c r="R15" s="6">
        <v>0</v>
      </c>
      <c r="S15" s="6">
        <v>0</v>
      </c>
      <c r="T15" s="9">
        <f t="shared" si="6"/>
        <v>1488214270.97</v>
      </c>
      <c r="U15" s="10">
        <v>0</v>
      </c>
    </row>
    <row r="16" spans="1:21" s="8" customFormat="1" x14ac:dyDescent="0.3">
      <c r="A16" s="2">
        <v>414282</v>
      </c>
      <c r="B16" s="2" t="s">
        <v>29</v>
      </c>
      <c r="C16" s="7" t="s">
        <v>33</v>
      </c>
      <c r="D16" s="2">
        <v>1</v>
      </c>
      <c r="E16" s="6">
        <v>10.685600000000001</v>
      </c>
      <c r="F16" s="6">
        <v>500000000</v>
      </c>
      <c r="G16" s="6">
        <v>500000000</v>
      </c>
      <c r="H16" s="6">
        <v>0</v>
      </c>
      <c r="I16" s="6">
        <v>0</v>
      </c>
      <c r="J16" s="6">
        <v>0</v>
      </c>
      <c r="K16" s="6">
        <f t="shared" si="3"/>
        <v>500000000</v>
      </c>
      <c r="L16" s="6">
        <v>4457886.1100000003</v>
      </c>
      <c r="M16" s="6">
        <v>0</v>
      </c>
      <c r="N16" s="6">
        <v>0</v>
      </c>
      <c r="O16" s="6">
        <f t="shared" si="4"/>
        <v>0</v>
      </c>
      <c r="P16" s="6">
        <f t="shared" si="5"/>
        <v>0</v>
      </c>
      <c r="Q16" s="6">
        <v>0</v>
      </c>
      <c r="R16" s="6">
        <v>0</v>
      </c>
      <c r="S16" s="6">
        <v>0</v>
      </c>
      <c r="T16" s="9">
        <f t="shared" si="6"/>
        <v>504457886.11000001</v>
      </c>
      <c r="U16" s="10">
        <v>0</v>
      </c>
    </row>
    <row r="17" spans="1:21" s="8" customFormat="1" x14ac:dyDescent="0.3">
      <c r="A17" s="2">
        <v>414282</v>
      </c>
      <c r="B17" s="2" t="s">
        <v>29</v>
      </c>
      <c r="C17" s="7" t="s">
        <v>38</v>
      </c>
      <c r="D17" s="2">
        <v>1</v>
      </c>
      <c r="E17" s="6">
        <v>10.5769</v>
      </c>
      <c r="F17" s="6">
        <v>700000000</v>
      </c>
      <c r="G17" s="6">
        <v>700000000</v>
      </c>
      <c r="H17" s="6">
        <v>0</v>
      </c>
      <c r="I17" s="6">
        <v>0</v>
      </c>
      <c r="J17" s="6">
        <v>0</v>
      </c>
      <c r="K17" s="6">
        <f t="shared" si="3"/>
        <v>700000000</v>
      </c>
      <c r="L17" s="6">
        <v>6222957.2199999997</v>
      </c>
      <c r="M17" s="6">
        <v>0</v>
      </c>
      <c r="N17" s="6">
        <v>0</v>
      </c>
      <c r="O17" s="6">
        <f t="shared" si="4"/>
        <v>0</v>
      </c>
      <c r="P17" s="6">
        <f>+I17</f>
        <v>0</v>
      </c>
      <c r="Q17" s="6">
        <v>0</v>
      </c>
      <c r="R17" s="6">
        <v>0</v>
      </c>
      <c r="S17" s="6">
        <v>0</v>
      </c>
      <c r="T17" s="9">
        <f t="shared" si="6"/>
        <v>706222957.22000003</v>
      </c>
      <c r="U17" s="10">
        <v>0</v>
      </c>
    </row>
    <row r="18" spans="1:21" s="8" customFormat="1" x14ac:dyDescent="0.3">
      <c r="A18" s="2">
        <v>414282</v>
      </c>
      <c r="B18" s="2" t="s">
        <v>29</v>
      </c>
      <c r="C18" s="7" t="s">
        <v>39</v>
      </c>
      <c r="D18" s="2">
        <v>1</v>
      </c>
      <c r="E18" s="6">
        <v>10.158799999999999</v>
      </c>
      <c r="F18" s="6">
        <v>2000000000</v>
      </c>
      <c r="G18" s="6">
        <v>2000000000</v>
      </c>
      <c r="H18" s="6">
        <v>0</v>
      </c>
      <c r="I18" s="6">
        <v>2000000000</v>
      </c>
      <c r="J18" s="6">
        <v>0</v>
      </c>
      <c r="K18" s="6">
        <f t="shared" si="3"/>
        <v>0</v>
      </c>
      <c r="L18" s="6">
        <v>5641000</v>
      </c>
      <c r="M18" s="6">
        <v>0</v>
      </c>
      <c r="N18" s="6">
        <v>0</v>
      </c>
      <c r="O18" s="6">
        <f t="shared" si="4"/>
        <v>0</v>
      </c>
      <c r="P18" s="6">
        <f t="shared" ref="P18:P19" si="7">+I18</f>
        <v>2000000000</v>
      </c>
      <c r="Q18" s="6">
        <v>0</v>
      </c>
      <c r="R18" s="6">
        <v>0</v>
      </c>
      <c r="S18" s="6">
        <v>0</v>
      </c>
      <c r="T18" s="9">
        <f t="shared" si="6"/>
        <v>5641000</v>
      </c>
      <c r="U18" s="10">
        <v>0</v>
      </c>
    </row>
    <row r="19" spans="1:21" s="8" customFormat="1" x14ac:dyDescent="0.3">
      <c r="A19" s="2">
        <v>414282</v>
      </c>
      <c r="B19" s="2" t="s">
        <v>29</v>
      </c>
      <c r="C19" s="7" t="s">
        <v>40</v>
      </c>
      <c r="D19" s="2">
        <v>1</v>
      </c>
      <c r="E19" s="6">
        <v>10.1538</v>
      </c>
      <c r="F19" s="6">
        <v>325000000</v>
      </c>
      <c r="G19" s="6">
        <v>325000000</v>
      </c>
      <c r="H19" s="6">
        <v>0</v>
      </c>
      <c r="I19" s="6">
        <v>325000000</v>
      </c>
      <c r="J19" s="6">
        <v>0</v>
      </c>
      <c r="K19" s="6">
        <f t="shared" si="3"/>
        <v>0</v>
      </c>
      <c r="L19" s="6">
        <v>916662.5</v>
      </c>
      <c r="M19" s="6">
        <v>0</v>
      </c>
      <c r="N19" s="6">
        <v>0</v>
      </c>
      <c r="O19" s="6">
        <f t="shared" si="4"/>
        <v>0</v>
      </c>
      <c r="P19" s="6">
        <f t="shared" si="7"/>
        <v>325000000</v>
      </c>
      <c r="Q19" s="6">
        <v>0</v>
      </c>
      <c r="R19" s="6">
        <v>0</v>
      </c>
      <c r="S19" s="6">
        <v>0</v>
      </c>
      <c r="T19" s="9">
        <f t="shared" si="6"/>
        <v>916662.5</v>
      </c>
      <c r="U19" s="10">
        <v>0</v>
      </c>
    </row>
    <row r="20" spans="1:21" s="8" customFormat="1" x14ac:dyDescent="0.3">
      <c r="A20" s="2">
        <v>414282</v>
      </c>
      <c r="B20" s="2" t="s">
        <v>34</v>
      </c>
      <c r="C20" s="7" t="s">
        <v>44</v>
      </c>
      <c r="D20" s="2">
        <v>1</v>
      </c>
      <c r="E20" s="6">
        <v>10.3735</v>
      </c>
      <c r="F20" s="6">
        <v>2000000000</v>
      </c>
      <c r="G20" s="6">
        <v>0</v>
      </c>
      <c r="H20" s="6">
        <v>2000000000</v>
      </c>
      <c r="I20" s="6">
        <v>0</v>
      </c>
      <c r="J20" s="6">
        <v>0</v>
      </c>
      <c r="K20" s="6">
        <f t="shared" si="3"/>
        <v>2000000000</v>
      </c>
      <c r="L20" s="6">
        <v>10949911.109999999</v>
      </c>
      <c r="M20" s="6">
        <v>0</v>
      </c>
      <c r="N20" s="6">
        <v>0</v>
      </c>
      <c r="O20" s="6">
        <f t="shared" si="4"/>
        <v>2000000000</v>
      </c>
      <c r="P20" s="6">
        <v>0</v>
      </c>
      <c r="Q20" s="6">
        <v>0</v>
      </c>
      <c r="R20" s="6">
        <v>0</v>
      </c>
      <c r="S20" s="6">
        <v>0</v>
      </c>
      <c r="T20" s="9">
        <f>F20+L20+U20-I20</f>
        <v>2010949911.1099999</v>
      </c>
      <c r="U20" s="10">
        <v>0</v>
      </c>
    </row>
    <row r="21" spans="1:21" s="8" customFormat="1" x14ac:dyDescent="0.3">
      <c r="A21" s="2">
        <v>414282</v>
      </c>
      <c r="B21" s="2" t="s">
        <v>29</v>
      </c>
      <c r="C21" s="7" t="s">
        <v>41</v>
      </c>
      <c r="D21" s="2">
        <v>1</v>
      </c>
      <c r="E21" s="6">
        <v>10.1739</v>
      </c>
      <c r="F21" s="6">
        <v>750000000</v>
      </c>
      <c r="G21" s="6">
        <v>0</v>
      </c>
      <c r="H21" s="6">
        <v>750000000</v>
      </c>
      <c r="I21" s="6">
        <v>0</v>
      </c>
      <c r="J21" s="6">
        <v>0</v>
      </c>
      <c r="K21" s="6">
        <f t="shared" ref="K21:K22" si="8">G21-I21+H21</f>
        <v>750000000</v>
      </c>
      <c r="L21" s="6">
        <v>1483693.75</v>
      </c>
      <c r="M21" s="6">
        <v>0</v>
      </c>
      <c r="N21" s="6">
        <v>0</v>
      </c>
      <c r="O21" s="6">
        <f t="shared" si="4"/>
        <v>750000000</v>
      </c>
      <c r="P21" s="6">
        <f t="shared" ref="P21:P22" si="9">+I21</f>
        <v>0</v>
      </c>
      <c r="Q21" s="6">
        <v>0</v>
      </c>
      <c r="R21" s="6">
        <v>0</v>
      </c>
      <c r="S21" s="6">
        <v>0</v>
      </c>
      <c r="T21" s="9">
        <f t="shared" si="6"/>
        <v>751483693.75</v>
      </c>
      <c r="U21" s="10">
        <v>0</v>
      </c>
    </row>
    <row r="22" spans="1:21" s="8" customFormat="1" x14ac:dyDescent="0.3">
      <c r="A22" s="2">
        <v>414282</v>
      </c>
      <c r="B22" s="2" t="s">
        <v>42</v>
      </c>
      <c r="C22" s="7" t="s">
        <v>43</v>
      </c>
      <c r="D22" s="2">
        <v>1</v>
      </c>
      <c r="E22" s="6">
        <v>10.5238</v>
      </c>
      <c r="F22" s="6">
        <v>500000000</v>
      </c>
      <c r="G22" s="6">
        <v>0</v>
      </c>
      <c r="H22" s="6">
        <v>500000000</v>
      </c>
      <c r="I22" s="6">
        <v>0</v>
      </c>
      <c r="J22" s="6">
        <v>0</v>
      </c>
      <c r="K22" s="6">
        <f t="shared" si="8"/>
        <v>500000000</v>
      </c>
      <c r="L22" s="6">
        <v>0</v>
      </c>
      <c r="M22" s="6">
        <v>0</v>
      </c>
      <c r="N22" s="6">
        <v>0</v>
      </c>
      <c r="O22" s="6">
        <f t="shared" si="4"/>
        <v>500000000</v>
      </c>
      <c r="P22" s="6">
        <f t="shared" si="9"/>
        <v>0</v>
      </c>
      <c r="Q22" s="6">
        <v>0</v>
      </c>
      <c r="R22" s="6">
        <v>0</v>
      </c>
      <c r="S22" s="6">
        <v>0</v>
      </c>
      <c r="T22" s="9">
        <f t="shared" si="6"/>
        <v>501023156.94</v>
      </c>
      <c r="U22" s="10">
        <v>1023156.94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G1" zoomScaleNormal="100" workbookViewId="0">
      <selection activeCell="M1" sqref="M1"/>
    </sheetView>
  </sheetViews>
  <sheetFormatPr baseColWidth="10" defaultRowHeight="14.4" x14ac:dyDescent="0.3"/>
  <cols>
    <col min="2" max="2" width="16.33203125" bestFit="1" customWidth="1"/>
    <col min="3" max="3" width="13" bestFit="1" customWidth="1"/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305-1.2.-213/2022</v>
      </c>
      <c r="C1" t="str">
        <f>'422'!C11</f>
        <v>FNCOT 22S</v>
      </c>
      <c r="D1">
        <f>'422'!D11</f>
        <v>1</v>
      </c>
      <c r="E1" s="1">
        <f>'422'!E11</f>
        <v>9.0500000000000007</v>
      </c>
      <c r="F1">
        <f>'422'!F11</f>
        <v>4000000000</v>
      </c>
      <c r="G1">
        <f>'422'!G11</f>
        <v>4000000000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4000000000</v>
      </c>
      <c r="L1">
        <f>'422'!L11</f>
        <v>28134088.890000001</v>
      </c>
      <c r="M1">
        <f>'422'!M11</f>
        <v>0</v>
      </c>
      <c r="N1">
        <f>'422'!N11</f>
        <v>655631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4046890755.5599999</v>
      </c>
      <c r="U1">
        <f>'422'!U11</f>
        <v>18756666.670000002</v>
      </c>
    </row>
    <row r="2" spans="1:21" x14ac:dyDescent="0.3">
      <c r="A2">
        <f>'422'!A12</f>
        <v>414282</v>
      </c>
      <c r="B2" t="str">
        <f>'422'!B12</f>
        <v>305.A.2.-289/2023</v>
      </c>
      <c r="C2" t="str">
        <f>'422'!C12</f>
        <v>FNCOT 23S</v>
      </c>
      <c r="D2">
        <f>'422'!D12</f>
        <v>1</v>
      </c>
      <c r="E2" s="1">
        <f>'422'!E12</f>
        <v>9.5299999999999994</v>
      </c>
      <c r="F2">
        <f>'422'!F12</f>
        <v>6400000000</v>
      </c>
      <c r="G2">
        <f>'422'!G12</f>
        <v>6400000000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6400000000</v>
      </c>
      <c r="L2">
        <f>'422'!L12</f>
        <v>47418311.099999994</v>
      </c>
      <c r="M2">
        <f>'422'!M12</f>
        <v>0</v>
      </c>
      <c r="N2">
        <f>'422'!N12</f>
        <v>655631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6465302755.54</v>
      </c>
      <c r="U2">
        <f>'422'!U12</f>
        <v>17884444.440000001</v>
      </c>
    </row>
    <row r="3" spans="1:21" x14ac:dyDescent="0.3">
      <c r="A3">
        <f>'422'!A13</f>
        <v>414282</v>
      </c>
      <c r="B3" t="str">
        <f>'422'!B13</f>
        <v>305.A.2.-120/2024</v>
      </c>
      <c r="C3" t="str">
        <f>'422'!C13</f>
        <v>FNCOT 24</v>
      </c>
      <c r="D3">
        <f>'422'!D13</f>
        <v>1</v>
      </c>
      <c r="E3" s="1">
        <f>'422'!E13</f>
        <v>10.130000000000001</v>
      </c>
      <c r="F3">
        <f>'422'!F13</f>
        <v>5900000000</v>
      </c>
      <c r="G3">
        <f>'422'!G13</f>
        <v>5900000000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5900000000</v>
      </c>
      <c r="L3">
        <f>'422'!L13</f>
        <v>46490951.109999999</v>
      </c>
      <c r="M3">
        <f>'422'!M13</f>
        <v>0</v>
      </c>
      <c r="N3">
        <f>'422'!N13</f>
        <v>655631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5963109284.4399996</v>
      </c>
      <c r="U3">
        <f>'422'!U13</f>
        <v>16618333.33</v>
      </c>
    </row>
    <row r="4" spans="1:21" x14ac:dyDescent="0.3">
      <c r="A4">
        <f>'422'!A14</f>
        <v>414282</v>
      </c>
      <c r="B4" t="str">
        <f>'422'!B14</f>
        <v>305.A.2.-317/2024</v>
      </c>
      <c r="C4" t="str">
        <f>'422'!C14</f>
        <v>FNCOT 24-2</v>
      </c>
      <c r="D4">
        <f>'422'!D14</f>
        <v>1</v>
      </c>
      <c r="E4" s="1">
        <f>'422'!E14</f>
        <v>9.49</v>
      </c>
      <c r="F4">
        <f>'422'!F14</f>
        <v>3700000000</v>
      </c>
      <c r="G4">
        <f>'422'!G14</f>
        <v>3700000000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3700000000</v>
      </c>
      <c r="L4">
        <f>'422'!L14</f>
        <v>27614245.549999997</v>
      </c>
      <c r="M4">
        <f>'422'!M14</f>
        <v>0</v>
      </c>
      <c r="N4">
        <f>'422'!N14</f>
        <v>655631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3752576912.2200003</v>
      </c>
      <c r="U4">
        <f>'422'!U14</f>
        <v>24962666.670000002</v>
      </c>
    </row>
    <row r="5" spans="1:21" x14ac:dyDescent="0.3">
      <c r="A5">
        <f>'422'!A15</f>
        <v>414282</v>
      </c>
      <c r="B5" t="str">
        <f>'422'!B15</f>
        <v>305-1.2.-260/2022</v>
      </c>
      <c r="C5" t="str">
        <f>'422'!C15</f>
        <v>BBVA2409</v>
      </c>
      <c r="D5">
        <f>'422'!D15</f>
        <v>1</v>
      </c>
      <c r="E5" s="1">
        <f>'422'!E15</f>
        <v>10.7356</v>
      </c>
      <c r="F5">
        <f>'422'!F15</f>
        <v>1475000000</v>
      </c>
      <c r="G5">
        <f>'422'!G15</f>
        <v>1475000000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1475000000</v>
      </c>
      <c r="L5">
        <f>'422'!L15</f>
        <v>13214270.970000001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1488214270.97</v>
      </c>
      <c r="U5">
        <f>'422'!U15</f>
        <v>0</v>
      </c>
    </row>
    <row r="6" spans="1:21" x14ac:dyDescent="0.3">
      <c r="A6">
        <f>'422'!A16</f>
        <v>414282</v>
      </c>
      <c r="B6" t="str">
        <f>'422'!B16</f>
        <v>305-1.2.-260/2022</v>
      </c>
      <c r="C6" t="str">
        <f>'422'!C16</f>
        <v>BBVA240917</v>
      </c>
      <c r="D6">
        <f>'422'!D16</f>
        <v>1</v>
      </c>
      <c r="E6" s="1">
        <f>'422'!E16</f>
        <v>10.685600000000001</v>
      </c>
      <c r="F6">
        <f>'422'!F16</f>
        <v>500000000</v>
      </c>
      <c r="G6">
        <f>'422'!G16</f>
        <v>500000000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500000000</v>
      </c>
      <c r="L6">
        <f>'422'!L16</f>
        <v>4457886.1100000003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  <c r="S6">
        <f>'422'!S16</f>
        <v>0</v>
      </c>
      <c r="T6">
        <f>'422'!T16</f>
        <v>504457886.11000001</v>
      </c>
      <c r="U6">
        <f>'422'!U16</f>
        <v>0</v>
      </c>
    </row>
    <row r="7" spans="1:21" x14ac:dyDescent="0.3">
      <c r="A7">
        <f>'422'!A17</f>
        <v>414282</v>
      </c>
      <c r="B7" t="str">
        <f>'422'!B17</f>
        <v>305-1.2.-260/2022</v>
      </c>
      <c r="C7" t="str">
        <f>'422'!C17</f>
        <v>BBVA250130</v>
      </c>
      <c r="D7">
        <f>'422'!D17</f>
        <v>1</v>
      </c>
      <c r="E7" s="1">
        <f>'422'!E17</f>
        <v>10.5769</v>
      </c>
      <c r="F7">
        <f>'422'!F17</f>
        <v>700000000</v>
      </c>
      <c r="G7">
        <f>'422'!G17</f>
        <v>700000000</v>
      </c>
      <c r="H7">
        <f>'422'!H17</f>
        <v>0</v>
      </c>
      <c r="I7">
        <f>'422'!I17</f>
        <v>0</v>
      </c>
      <c r="J7">
        <f>'422'!J17</f>
        <v>0</v>
      </c>
      <c r="K7">
        <f>'422'!K17</f>
        <v>700000000</v>
      </c>
      <c r="L7">
        <f>'422'!L17</f>
        <v>6222957.2199999997</v>
      </c>
      <c r="M7">
        <f>'422'!M17</f>
        <v>0</v>
      </c>
      <c r="N7">
        <f>'422'!N17</f>
        <v>0</v>
      </c>
      <c r="O7">
        <f>'422'!O17</f>
        <v>0</v>
      </c>
      <c r="P7">
        <f>'422'!P17</f>
        <v>0</v>
      </c>
      <c r="Q7">
        <f>'422'!Q17</f>
        <v>0</v>
      </c>
      <c r="R7">
        <f>'422'!R17</f>
        <v>0</v>
      </c>
      <c r="S7">
        <f>'422'!S17</f>
        <v>0</v>
      </c>
      <c r="T7">
        <f>'422'!T17</f>
        <v>706222957.22000003</v>
      </c>
      <c r="U7">
        <f>'422'!U17</f>
        <v>0</v>
      </c>
    </row>
    <row r="8" spans="1:21" x14ac:dyDescent="0.3">
      <c r="A8">
        <f>'422'!A18</f>
        <v>414282</v>
      </c>
      <c r="B8" t="str">
        <f>'422'!B18</f>
        <v>305-1.2.-260/2022</v>
      </c>
      <c r="C8" t="str">
        <f>'422'!C18</f>
        <v>BBVA180225</v>
      </c>
      <c r="D8">
        <f>'422'!D18</f>
        <v>1</v>
      </c>
      <c r="E8" s="1">
        <f>'422'!E18</f>
        <v>10.158799999999999</v>
      </c>
      <c r="F8">
        <f>'422'!F18</f>
        <v>2000000000</v>
      </c>
      <c r="G8">
        <f>'422'!G18</f>
        <v>2000000000</v>
      </c>
      <c r="H8">
        <f>'422'!H18</f>
        <v>0</v>
      </c>
      <c r="I8">
        <f>'422'!I18</f>
        <v>2000000000</v>
      </c>
      <c r="J8">
        <f>'422'!J18</f>
        <v>0</v>
      </c>
      <c r="K8">
        <f>'422'!K18</f>
        <v>0</v>
      </c>
      <c r="L8">
        <f>'422'!L18</f>
        <v>5641000</v>
      </c>
      <c r="M8">
        <f>'422'!M18</f>
        <v>0</v>
      </c>
      <c r="N8">
        <f>'422'!N18</f>
        <v>0</v>
      </c>
      <c r="O8">
        <f>'422'!O18</f>
        <v>0</v>
      </c>
      <c r="P8">
        <f>'422'!P18</f>
        <v>2000000000</v>
      </c>
      <c r="Q8">
        <f>'422'!Q18</f>
        <v>0</v>
      </c>
      <c r="R8">
        <f>'422'!R18</f>
        <v>0</v>
      </c>
      <c r="S8">
        <f>'422'!S18</f>
        <v>0</v>
      </c>
      <c r="T8">
        <f>'422'!T18</f>
        <v>5641000</v>
      </c>
      <c r="U8">
        <f>'422'!U18</f>
        <v>0</v>
      </c>
    </row>
    <row r="9" spans="1:21" x14ac:dyDescent="0.3">
      <c r="A9">
        <f>'422'!A19</f>
        <v>414282</v>
      </c>
      <c r="B9" t="str">
        <f>'422'!B19</f>
        <v>305-1.2.-260/2022</v>
      </c>
      <c r="C9" t="str">
        <f>'422'!C19</f>
        <v>BBVA270225</v>
      </c>
      <c r="D9">
        <f>'422'!D19</f>
        <v>1</v>
      </c>
      <c r="E9" s="1">
        <f>'422'!E19</f>
        <v>10.1538</v>
      </c>
      <c r="F9">
        <f>'422'!F19</f>
        <v>325000000</v>
      </c>
      <c r="G9">
        <f>'422'!G19</f>
        <v>325000000</v>
      </c>
      <c r="H9">
        <f>'422'!H19</f>
        <v>0</v>
      </c>
      <c r="I9">
        <f>'422'!I19</f>
        <v>325000000</v>
      </c>
      <c r="J9">
        <f>'422'!J19</f>
        <v>0</v>
      </c>
      <c r="K9">
        <f>'422'!K19</f>
        <v>0</v>
      </c>
      <c r="L9">
        <f>'422'!L19</f>
        <v>916662.5</v>
      </c>
      <c r="M9">
        <f>'422'!M19</f>
        <v>0</v>
      </c>
      <c r="N9">
        <f>'422'!N19</f>
        <v>0</v>
      </c>
      <c r="O9">
        <f>'422'!O19</f>
        <v>0</v>
      </c>
      <c r="P9">
        <f>'422'!P19</f>
        <v>325000000</v>
      </c>
      <c r="Q9">
        <f>'422'!Q19</f>
        <v>0</v>
      </c>
      <c r="R9">
        <f>'422'!R19</f>
        <v>0</v>
      </c>
      <c r="S9">
        <f>'422'!S19</f>
        <v>0</v>
      </c>
      <c r="T9">
        <f>'422'!T19</f>
        <v>916662.5</v>
      </c>
      <c r="U9">
        <f>'422'!U19</f>
        <v>0</v>
      </c>
    </row>
    <row r="10" spans="1:21" x14ac:dyDescent="0.3">
      <c r="A10">
        <f>'422'!A20</f>
        <v>414282</v>
      </c>
      <c r="B10" t="str">
        <f>'422'!B20</f>
        <v>305.A.2.-082/2024</v>
      </c>
      <c r="C10" t="str">
        <f>'422'!C20</f>
        <v>MULTIVA1203</v>
      </c>
      <c r="D10">
        <f>'422'!D20</f>
        <v>1</v>
      </c>
      <c r="E10" s="1">
        <f>'422'!E20</f>
        <v>10.3735</v>
      </c>
      <c r="F10">
        <f>'422'!F20</f>
        <v>2000000000</v>
      </c>
      <c r="G10">
        <f>'422'!G20</f>
        <v>0</v>
      </c>
      <c r="H10">
        <f>'422'!H20</f>
        <v>2000000000</v>
      </c>
      <c r="I10">
        <f>'422'!I20</f>
        <v>0</v>
      </c>
      <c r="J10">
        <f>'422'!J20</f>
        <v>0</v>
      </c>
      <c r="K10">
        <f>'422'!K20</f>
        <v>2000000000</v>
      </c>
      <c r="L10">
        <f>'422'!L20</f>
        <v>10949911.109999999</v>
      </c>
      <c r="M10">
        <f>'422'!M20</f>
        <v>0</v>
      </c>
      <c r="N10">
        <f>'422'!N20</f>
        <v>0</v>
      </c>
      <c r="O10">
        <f>'422'!O20</f>
        <v>2000000000</v>
      </c>
      <c r="P10">
        <f>'422'!P20</f>
        <v>0</v>
      </c>
      <c r="Q10">
        <f>'422'!Q20</f>
        <v>0</v>
      </c>
      <c r="R10">
        <f>'422'!R20</f>
        <v>0</v>
      </c>
      <c r="S10">
        <f>'422'!S20</f>
        <v>0</v>
      </c>
      <c r="T10">
        <f>'422'!T20</f>
        <v>2010949911.1099999</v>
      </c>
      <c r="U10">
        <f>'422'!U20</f>
        <v>0</v>
      </c>
    </row>
    <row r="11" spans="1:21" x14ac:dyDescent="0.3">
      <c r="A11">
        <f>'422'!A21</f>
        <v>414282</v>
      </c>
      <c r="B11" t="str">
        <f>'422'!B21</f>
        <v>305-1.2.-260/2022</v>
      </c>
      <c r="C11" t="str">
        <f>'422'!C21</f>
        <v>BBVA2403</v>
      </c>
      <c r="D11">
        <f>'422'!D21</f>
        <v>1</v>
      </c>
      <c r="E11" s="1">
        <f>'422'!E21</f>
        <v>10.1739</v>
      </c>
      <c r="F11">
        <f>'422'!F21</f>
        <v>750000000</v>
      </c>
      <c r="G11">
        <f>'422'!G21</f>
        <v>0</v>
      </c>
      <c r="H11">
        <f>'422'!H21</f>
        <v>750000000</v>
      </c>
      <c r="I11">
        <f>'422'!I21</f>
        <v>0</v>
      </c>
      <c r="J11">
        <f>'422'!J21</f>
        <v>0</v>
      </c>
      <c r="K11">
        <f>'422'!K21</f>
        <v>750000000</v>
      </c>
      <c r="L11">
        <f>'422'!L21</f>
        <v>1483693.75</v>
      </c>
      <c r="M11">
        <f>'422'!M21</f>
        <v>0</v>
      </c>
      <c r="N11">
        <f>'422'!N21</f>
        <v>0</v>
      </c>
      <c r="O11">
        <f>'422'!O21</f>
        <v>750000000</v>
      </c>
      <c r="P11">
        <f>'422'!P21</f>
        <v>0</v>
      </c>
      <c r="Q11">
        <f>'422'!Q21</f>
        <v>0</v>
      </c>
      <c r="R11">
        <f>'422'!R21</f>
        <v>0</v>
      </c>
      <c r="S11">
        <f>'422'!S21</f>
        <v>0</v>
      </c>
      <c r="T11">
        <f>'422'!T21</f>
        <v>751483693.75</v>
      </c>
      <c r="U11">
        <f>'422'!U21</f>
        <v>0</v>
      </c>
    </row>
    <row r="12" spans="1:21" x14ac:dyDescent="0.3">
      <c r="A12">
        <f>'422'!A22</f>
        <v>414282</v>
      </c>
      <c r="B12" t="str">
        <f>'422'!B22</f>
        <v>305.A.2.-503/2023</v>
      </c>
      <c r="C12" t="str">
        <f>'422'!C22</f>
        <v>BAJIO2403</v>
      </c>
      <c r="D12">
        <f>'422'!D22</f>
        <v>1</v>
      </c>
      <c r="E12" s="1">
        <f>'422'!E22</f>
        <v>10.5238</v>
      </c>
      <c r="F12">
        <f>'422'!F22</f>
        <v>500000000</v>
      </c>
      <c r="G12">
        <f>'422'!G22</f>
        <v>0</v>
      </c>
      <c r="H12">
        <f>'422'!H22</f>
        <v>500000000</v>
      </c>
      <c r="I12">
        <f>'422'!I22</f>
        <v>0</v>
      </c>
      <c r="J12">
        <f>'422'!J22</f>
        <v>0</v>
      </c>
      <c r="K12">
        <f>'422'!K22</f>
        <v>500000000</v>
      </c>
      <c r="L12">
        <f>'422'!L22</f>
        <v>0</v>
      </c>
      <c r="M12">
        <f>'422'!M22</f>
        <v>0</v>
      </c>
      <c r="N12">
        <f>'422'!N22</f>
        <v>0</v>
      </c>
      <c r="O12">
        <f>'422'!O22</f>
        <v>500000000</v>
      </c>
      <c r="P12">
        <f>'422'!P22</f>
        <v>0</v>
      </c>
      <c r="Q12">
        <f>'422'!Q22</f>
        <v>0</v>
      </c>
      <c r="R12">
        <f>'422'!R22</f>
        <v>0</v>
      </c>
      <c r="S12">
        <f>'422'!S22</f>
        <v>0</v>
      </c>
      <c r="T12">
        <f>'422'!T22</f>
        <v>501023156.94</v>
      </c>
      <c r="U12">
        <f>'422'!U22</f>
        <v>1023156.94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2025-04-04T19:19:25Z</dcterms:modified>
</cp:coreProperties>
</file>