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allana.fragoso\Desktop\RESPALDO SERVIDOR\Reportes\2023\PRESUPUESTOS\"/>
    </mc:Choice>
  </mc:AlternateContent>
  <bookViews>
    <workbookView xWindow="42180" yWindow="0" windowWidth="22116" windowHeight="9492" activeTab="1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62913"/>
</workbook>
</file>

<file path=xl/calcChain.xml><?xml version="1.0" encoding="utf-8"?>
<calcChain xmlns="http://schemas.openxmlformats.org/spreadsheetml/2006/main">
  <c r="O13" i="1" l="1"/>
  <c r="O14" i="1"/>
  <c r="O15" i="1"/>
  <c r="A3" i="2" l="1"/>
  <c r="B3" i="2"/>
  <c r="C3" i="2"/>
  <c r="D3" i="2"/>
  <c r="E3" i="2"/>
  <c r="F3" i="2"/>
  <c r="G3" i="2"/>
  <c r="H3" i="2"/>
  <c r="I3" i="2"/>
  <c r="J3" i="2"/>
  <c r="L3" i="2"/>
  <c r="M3" i="2"/>
  <c r="N3" i="2"/>
  <c r="Q3" i="2"/>
  <c r="R3" i="2"/>
  <c r="S3" i="2"/>
  <c r="U3" i="2"/>
  <c r="A4" i="2"/>
  <c r="B4" i="2"/>
  <c r="C4" i="2"/>
  <c r="D4" i="2"/>
  <c r="E4" i="2"/>
  <c r="F4" i="2"/>
  <c r="G4" i="2"/>
  <c r="H4" i="2"/>
  <c r="I4" i="2"/>
  <c r="J4" i="2"/>
  <c r="L4" i="2"/>
  <c r="M4" i="2"/>
  <c r="N4" i="2"/>
  <c r="Q4" i="2"/>
  <c r="R4" i="2"/>
  <c r="S4" i="2"/>
  <c r="U4" i="2"/>
  <c r="A5" i="2"/>
  <c r="B5" i="2"/>
  <c r="C5" i="2"/>
  <c r="D5" i="2"/>
  <c r="E5" i="2"/>
  <c r="F5" i="2"/>
  <c r="G5" i="2"/>
  <c r="H5" i="2"/>
  <c r="I5" i="2"/>
  <c r="J5" i="2"/>
  <c r="L5" i="2"/>
  <c r="M5" i="2"/>
  <c r="N5" i="2"/>
  <c r="O5" i="2"/>
  <c r="Q5" i="2"/>
  <c r="R5" i="2"/>
  <c r="S5" i="2"/>
  <c r="U5" i="2"/>
  <c r="T15" i="1" l="1"/>
  <c r="T5" i="2" s="1"/>
  <c r="P14" i="1"/>
  <c r="P4" i="2" s="1"/>
  <c r="P15" i="1"/>
  <c r="P5" i="2" s="1"/>
  <c r="K15" i="1"/>
  <c r="K5" i="2" s="1"/>
  <c r="T11" i="1" l="1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Q1" i="2"/>
  <c r="R1" i="2"/>
  <c r="S1" i="2"/>
  <c r="U1" i="2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Q2" i="2"/>
  <c r="R2" i="2"/>
  <c r="S2" i="2"/>
  <c r="U2" i="2"/>
  <c r="T1" i="2" l="1"/>
  <c r="T12" i="1"/>
  <c r="T2" i="2" s="1"/>
  <c r="T13" i="1"/>
  <c r="T3" i="2" s="1"/>
  <c r="T14" i="1"/>
  <c r="T4" i="2" s="1"/>
  <c r="K14" i="1" l="1"/>
  <c r="K4" i="2" s="1"/>
  <c r="P11" i="1" l="1"/>
  <c r="P1" i="2" s="1"/>
  <c r="P12" i="1"/>
  <c r="P2" i="2" s="1"/>
  <c r="O4" i="2"/>
  <c r="P13" i="1" l="1"/>
  <c r="P3" i="2" s="1"/>
  <c r="O3" i="2"/>
  <c r="K13" i="1"/>
  <c r="K3" i="2" s="1"/>
  <c r="O12" i="1"/>
  <c r="O2" i="2" s="1"/>
  <c r="O11" i="1"/>
  <c r="O1" i="2" s="1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<sst xmlns="http://schemas.openxmlformats.org/spreadsheetml/2006/main" count="36" uniqueCount="36">
  <si>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</si>
  <si>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</si>
  <si>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</si>
  <si>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</si>
  <si>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</si>
  <si>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</si>
  <si>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</si>
  <si>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</si>
  <si>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</si>
  <si>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</si>
  <si>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</si>
  <si>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</si>
  <si>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</si>
  <si>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</si>
  <si>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</si>
  <si>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</si>
  <si>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 xml:space="preserve">saldo_inicial_mo </t>
  </si>
  <si>
    <t>disposicion_mo</t>
  </si>
  <si>
    <t xml:space="preserve">amortizacion_mo </t>
  </si>
  <si>
    <t>ajustes_contables_mo</t>
  </si>
  <si>
    <t>saldo_final_mo</t>
  </si>
  <si>
    <t>Subdirección General de Finanzas</t>
  </si>
  <si>
    <t>Dirección de Tesorería</t>
  </si>
  <si>
    <t>FNCOT21G</t>
  </si>
  <si>
    <t>305-I.2.-067/2021</t>
  </si>
  <si>
    <t>305-I.2.-188/2021</t>
  </si>
  <si>
    <t>FNCOT21-2G</t>
  </si>
  <si>
    <t>FNCOT 22S</t>
  </si>
  <si>
    <t>305-1.2.-213/2022</t>
  </si>
  <si>
    <t>305.A.2.-289/2023</t>
  </si>
  <si>
    <t>FNCOT 23S</t>
  </si>
  <si>
    <t>saldos_deuda_a_valor_de_mercado_MO</t>
  </si>
  <si>
    <t>saldos_deuda_a_valor de colocación_MO</t>
  </si>
  <si>
    <t>intereses_devengados_no_pagados a la fecha_MO</t>
  </si>
  <si>
    <t>305-1.2.-260/2022</t>
  </si>
  <si>
    <t>BBVA2009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</si>
</sst>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4" fontId="11" fillId="0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 2" xfId="1"/>
    <cellStyle name="Millares 2 2" xfId="8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showGridLines="0" zoomScale="70" zoomScaleNormal="70" workbookViewId="0">
      <selection activeCell="F23" sqref="F23"/>
    </sheetView>
  </sheetViews>
  <sheetFormatPr baseColWidth="10" defaultRowHeight="14.4" x14ac:dyDescent="0.3"/>
  <cols>
    <col min="1" max="1" width="8.33203125" customWidth="1"/>
    <col min="2" max="2" width="18.109375" customWidth="1"/>
    <col min="3" max="3" width="13" bestFit="1" customWidth="1"/>
    <col min="4" max="4" width="8.5546875" customWidth="1"/>
    <col min="5" max="5" width="9.5546875" customWidth="1"/>
    <col min="6" max="6" width="15.33203125" customWidth="1"/>
    <col min="7" max="7" width="17.44140625" style="1" customWidth="1"/>
    <col min="8" max="9" width="15.33203125" customWidth="1"/>
    <col min="10" max="10" width="20.109375" customWidth="1"/>
    <col min="11" max="11" width="16.109375" style="1" customWidth="1"/>
    <col min="12" max="12" width="16.44140625" customWidth="1"/>
    <col min="13" max="13" width="14.109375" customWidth="1"/>
    <col min="14" max="14" width="16.33203125" customWidth="1"/>
    <col min="15" max="15" width="15.88671875" customWidth="1"/>
    <col min="16" max="16" width="15.33203125" customWidth="1"/>
    <col min="17" max="17" width="20.33203125" customWidth="1"/>
    <col min="18" max="19" width="13.6640625" customWidth="1"/>
    <col min="20" max="20" width="14.88671875" customWidth="1"/>
    <col min="21" max="21" width="11.6640625" customWidth="1"/>
  </cols>
  <sheetData>
    <row r="1" spans="1:21" x14ac:dyDescent="0.3">
      <c r="G1"/>
      <c r="K1"/>
    </row>
    <row r="2" spans="1:21" x14ac:dyDescent="0.3">
      <c r="G2"/>
      <c r="K2"/>
    </row>
    <row r="3" spans="1:21" x14ac:dyDescent="0.3">
      <c r="G3"/>
      <c r="K3"/>
    </row>
    <row r="4" spans="1:21" x14ac:dyDescent="0.3">
      <c r="G4"/>
      <c r="K4"/>
    </row>
    <row r="5" spans="1:21" x14ac:dyDescent="0.3">
      <c r="A5" s="10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1" x14ac:dyDescent="0.3">
      <c r="A6" s="10" t="s">
        <v>22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1" x14ac:dyDescent="0.3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21" x14ac:dyDescent="0.3">
      <c r="A8" s="10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21" ht="15" thickBot="1" x14ac:dyDescent="0.35">
      <c r="A9" s="11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 ht="22.95" customHeight="1" thickTop="1" x14ac:dyDescent="0.3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16</v>
      </c>
      <c r="H10" s="3" t="s">
        <v>17</v>
      </c>
      <c r="I10" s="3" t="s">
        <v>18</v>
      </c>
      <c r="J10" s="3" t="s">
        <v>19</v>
      </c>
      <c r="K10" s="4" t="s">
        <v>20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  <c r="S10" s="5" t="s">
        <v>31</v>
      </c>
      <c r="T10" s="5" t="s">
        <v>32</v>
      </c>
      <c r="U10" s="5" t="s">
        <v>33</v>
      </c>
    </row>
    <row r="11" spans="1:21" s="8" customFormat="1" x14ac:dyDescent="0.3">
      <c r="A11" s="2">
        <v>414282</v>
      </c>
      <c r="B11" s="2" t="s">
        <v>24</v>
      </c>
      <c r="C11" s="7" t="s">
        <v>23</v>
      </c>
      <c r="D11" s="2">
        <v>1</v>
      </c>
      <c r="E11" s="6">
        <v>10.29</v>
      </c>
      <c r="F11" s="6">
        <v>1500000000</v>
      </c>
      <c r="G11" s="6">
        <v>1500000000</v>
      </c>
      <c r="H11" s="6">
        <v>0</v>
      </c>
      <c r="I11" s="6">
        <v>0</v>
      </c>
      <c r="J11" s="6">
        <v>0</v>
      </c>
      <c r="K11" s="6">
        <v>1500000000</v>
      </c>
      <c r="L11" s="6">
        <v>11955416.66</v>
      </c>
      <c r="M11" s="6">
        <v>0</v>
      </c>
      <c r="N11" s="6">
        <v>0</v>
      </c>
      <c r="O11" s="6">
        <f t="shared" ref="O11:O15" si="0">+H11</f>
        <v>0</v>
      </c>
      <c r="P11" s="6">
        <f t="shared" ref="P11:P15" si="1">+I11</f>
        <v>0</v>
      </c>
      <c r="Q11" s="6">
        <v>0</v>
      </c>
      <c r="R11" s="6">
        <v>0</v>
      </c>
      <c r="S11" s="6">
        <v>0</v>
      </c>
      <c r="T11" s="9">
        <f>F11+L11+U11-I11</f>
        <v>1519274166.6600001</v>
      </c>
      <c r="U11" s="9">
        <v>7318750</v>
      </c>
    </row>
    <row r="12" spans="1:21" s="8" customFormat="1" x14ac:dyDescent="0.3">
      <c r="A12" s="2">
        <v>414282</v>
      </c>
      <c r="B12" s="2" t="s">
        <v>25</v>
      </c>
      <c r="C12" s="7" t="s">
        <v>26</v>
      </c>
      <c r="D12" s="2">
        <v>1</v>
      </c>
      <c r="E12" s="6">
        <v>9.8800000000000008</v>
      </c>
      <c r="F12" s="6">
        <v>2177214200</v>
      </c>
      <c r="G12" s="6">
        <v>2177214200</v>
      </c>
      <c r="H12" s="6">
        <v>0</v>
      </c>
      <c r="I12" s="6">
        <v>0</v>
      </c>
      <c r="J12" s="6">
        <v>0</v>
      </c>
      <c r="K12" s="6">
        <v>2177214200</v>
      </c>
      <c r="L12" s="6">
        <v>16507154.230000002</v>
      </c>
      <c r="M12" s="6">
        <v>0</v>
      </c>
      <c r="N12" s="6">
        <v>0</v>
      </c>
      <c r="O12" s="6">
        <f t="shared" si="0"/>
        <v>0</v>
      </c>
      <c r="P12" s="6">
        <f t="shared" si="1"/>
        <v>0</v>
      </c>
      <c r="Q12" s="6">
        <v>0</v>
      </c>
      <c r="R12" s="6">
        <v>0</v>
      </c>
      <c r="S12" s="6">
        <v>0</v>
      </c>
      <c r="T12" s="9">
        <f t="shared" ref="T12:T14" si="2">F12+L12+U12-I12</f>
        <v>2197226064.3099999</v>
      </c>
      <c r="U12" s="9">
        <v>3504710.08</v>
      </c>
    </row>
    <row r="13" spans="1:21" s="8" customFormat="1" x14ac:dyDescent="0.3">
      <c r="A13" s="2">
        <v>414282</v>
      </c>
      <c r="B13" s="2" t="s">
        <v>28</v>
      </c>
      <c r="C13" s="7" t="s">
        <v>27</v>
      </c>
      <c r="D13" s="2">
        <v>1</v>
      </c>
      <c r="E13" s="6">
        <v>9.32</v>
      </c>
      <c r="F13" s="6">
        <v>4000000000</v>
      </c>
      <c r="G13" s="6">
        <v>4000000000</v>
      </c>
      <c r="H13" s="6">
        <v>0</v>
      </c>
      <c r="I13" s="6">
        <v>0</v>
      </c>
      <c r="J13" s="6">
        <v>0</v>
      </c>
      <c r="K13" s="6">
        <f>G13-I13+H13</f>
        <v>4000000000</v>
      </c>
      <c r="L13" s="6">
        <v>56310177.770000003</v>
      </c>
      <c r="M13" s="6">
        <v>0</v>
      </c>
      <c r="N13" s="6">
        <v>0</v>
      </c>
      <c r="O13" s="6">
        <f t="shared" si="0"/>
        <v>0</v>
      </c>
      <c r="P13" s="6">
        <f t="shared" si="1"/>
        <v>0</v>
      </c>
      <c r="Q13" s="6">
        <v>0</v>
      </c>
      <c r="R13" s="6">
        <v>0</v>
      </c>
      <c r="S13" s="6">
        <v>0</v>
      </c>
      <c r="T13" s="9">
        <f t="shared" si="2"/>
        <v>4057607955.5500002</v>
      </c>
      <c r="U13" s="9">
        <v>1297777.78</v>
      </c>
    </row>
    <row r="14" spans="1:21" s="8" customFormat="1" x14ac:dyDescent="0.3">
      <c r="A14" s="2">
        <v>414282</v>
      </c>
      <c r="B14" s="2" t="s">
        <v>29</v>
      </c>
      <c r="C14" s="7" t="s">
        <v>30</v>
      </c>
      <c r="D14" s="2">
        <v>1</v>
      </c>
      <c r="E14" s="6">
        <v>10.130000000000001</v>
      </c>
      <c r="F14" s="6">
        <v>6400000000</v>
      </c>
      <c r="G14" s="6">
        <v>6400000000</v>
      </c>
      <c r="H14" s="6">
        <v>0</v>
      </c>
      <c r="I14" s="6">
        <v>0</v>
      </c>
      <c r="J14" s="6">
        <v>0</v>
      </c>
      <c r="K14" s="6">
        <f>G14-I14+H14</f>
        <v>6400000000</v>
      </c>
      <c r="L14" s="6">
        <v>47434737.780000001</v>
      </c>
      <c r="M14" s="6">
        <v>0</v>
      </c>
      <c r="N14" s="6">
        <v>0</v>
      </c>
      <c r="O14" s="6">
        <f t="shared" si="0"/>
        <v>0</v>
      </c>
      <c r="P14" s="6">
        <f t="shared" si="1"/>
        <v>0</v>
      </c>
      <c r="Q14" s="6">
        <v>0</v>
      </c>
      <c r="R14" s="6">
        <v>0</v>
      </c>
      <c r="S14" s="6">
        <v>0</v>
      </c>
      <c r="T14" s="9">
        <f t="shared" si="2"/>
        <v>6493585848.8899994</v>
      </c>
      <c r="U14" s="9">
        <v>46151111.109999999</v>
      </c>
    </row>
    <row r="15" spans="1:21" s="8" customFormat="1" x14ac:dyDescent="0.3">
      <c r="A15" s="2">
        <v>414282</v>
      </c>
      <c r="B15" s="2" t="s">
        <v>34</v>
      </c>
      <c r="C15" s="2" t="s">
        <v>35</v>
      </c>
      <c r="D15" s="2">
        <v>1</v>
      </c>
      <c r="E15" s="6">
        <v>12.01</v>
      </c>
      <c r="F15" s="6">
        <v>1290000000</v>
      </c>
      <c r="G15" s="6">
        <v>0</v>
      </c>
      <c r="H15" s="6">
        <v>1290000000</v>
      </c>
      <c r="I15" s="6">
        <v>0</v>
      </c>
      <c r="J15" s="6">
        <v>0</v>
      </c>
      <c r="K15" s="6">
        <f>G15-I15+H15</f>
        <v>1290000000</v>
      </c>
      <c r="L15" s="6">
        <v>0</v>
      </c>
      <c r="M15" s="6">
        <v>0</v>
      </c>
      <c r="N15" s="6">
        <v>0</v>
      </c>
      <c r="O15" s="6">
        <f t="shared" si="0"/>
        <v>1290000000</v>
      </c>
      <c r="P15" s="6">
        <f t="shared" si="1"/>
        <v>0</v>
      </c>
      <c r="Q15" s="6">
        <v>0</v>
      </c>
      <c r="R15" s="6">
        <v>0</v>
      </c>
      <c r="S15" s="6">
        <v>0</v>
      </c>
      <c r="T15" s="9">
        <f t="shared" ref="T15" si="3">F15+L15+U15-I15</f>
        <v>1290000000</v>
      </c>
      <c r="U15" s="9">
        <v>0</v>
      </c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workbookViewId="0">
      <selection activeCell="A12" sqref="A12"/>
    </sheetView>
  </sheetViews>
  <sheetFormatPr baseColWidth="10" defaultRowHeight="14.4" x14ac:dyDescent="0.3"/>
  <cols>
    <col min="11" max="11" width="12" bestFit="1" customWidth="1"/>
  </cols>
  <sheetData>
    <row r="1" spans="1:21" x14ac:dyDescent="0.3">
      <c r="A1">
        <f>'422'!A11</f>
        <v>414282</v>
      </c>
      <c r="B1" t="str">
        <f>'422'!B11</f>
        <v>305-I.2.-067/2021</v>
      </c>
      <c r="C1" t="str">
        <f>'422'!C11</f>
        <v>FNCOT21G</v>
      </c>
      <c r="D1">
        <f>'422'!D11</f>
        <v>1</v>
      </c>
      <c r="E1" s="1">
        <f>'422'!E11</f>
        <v>10.29</v>
      </c>
      <c r="F1">
        <f>'422'!F11</f>
        <v>1500000000</v>
      </c>
      <c r="G1">
        <f>'422'!G11</f>
        <v>1500000000</v>
      </c>
      <c r="H1">
        <f>'422'!H11</f>
        <v>0</v>
      </c>
      <c r="I1">
        <f>'422'!I11</f>
        <v>0</v>
      </c>
      <c r="J1">
        <f>'422'!J11</f>
        <v>0</v>
      </c>
      <c r="K1">
        <f>'422'!K11</f>
        <v>1500000000</v>
      </c>
      <c r="L1">
        <f>'422'!L11</f>
        <v>11955416.66</v>
      </c>
      <c r="M1">
        <f>'422'!M11</f>
        <v>0</v>
      </c>
      <c r="N1">
        <f>'422'!N11</f>
        <v>0</v>
      </c>
      <c r="O1">
        <f>'422'!O11</f>
        <v>0</v>
      </c>
      <c r="P1">
        <f>'422'!P11</f>
        <v>0</v>
      </c>
      <c r="Q1">
        <f>'422'!Q11</f>
        <v>0</v>
      </c>
      <c r="R1">
        <f>'422'!R11</f>
        <v>0</v>
      </c>
      <c r="S1">
        <f>'422'!S11</f>
        <v>0</v>
      </c>
      <c r="T1">
        <f>'422'!T11</f>
        <v>1519274166.6600001</v>
      </c>
      <c r="U1">
        <f>'422'!U11</f>
        <v>7318750</v>
      </c>
    </row>
    <row r="2" spans="1:21" x14ac:dyDescent="0.3">
      <c r="A2">
        <f>'422'!A12</f>
        <v>414282</v>
      </c>
      <c r="B2" t="str">
        <f>'422'!B12</f>
        <v>305-I.2.-188/2021</v>
      </c>
      <c r="C2" t="str">
        <f>'422'!C12</f>
        <v>FNCOT21-2G</v>
      </c>
      <c r="D2">
        <f>'422'!D12</f>
        <v>1</v>
      </c>
      <c r="E2" s="1">
        <f>'422'!E12</f>
        <v>9.8800000000000008</v>
      </c>
      <c r="F2">
        <f>'422'!F12</f>
        <v>2177214200</v>
      </c>
      <c r="G2">
        <f>'422'!G12</f>
        <v>2177214200</v>
      </c>
      <c r="H2">
        <f>'422'!H12</f>
        <v>0</v>
      </c>
      <c r="I2">
        <f>'422'!I12</f>
        <v>0</v>
      </c>
      <c r="J2">
        <f>'422'!J12</f>
        <v>0</v>
      </c>
      <c r="K2">
        <f>'422'!K12</f>
        <v>2177214200</v>
      </c>
      <c r="L2">
        <f>'422'!L12</f>
        <v>16507154.230000002</v>
      </c>
      <c r="M2">
        <f>'422'!M12</f>
        <v>0</v>
      </c>
      <c r="N2">
        <f>'422'!N12</f>
        <v>0</v>
      </c>
      <c r="O2">
        <f>'422'!O12</f>
        <v>0</v>
      </c>
      <c r="P2">
        <f>'422'!P12</f>
        <v>0</v>
      </c>
      <c r="Q2">
        <f>'422'!Q12</f>
        <v>0</v>
      </c>
      <c r="R2">
        <f>'422'!R12</f>
        <v>0</v>
      </c>
      <c r="S2">
        <f>'422'!S12</f>
        <v>0</v>
      </c>
      <c r="T2">
        <f>'422'!T12</f>
        <v>2197226064.3099999</v>
      </c>
      <c r="U2">
        <f>'422'!U12</f>
        <v>3504710.08</v>
      </c>
    </row>
    <row r="3" spans="1:21" x14ac:dyDescent="0.3">
      <c r="A3">
        <f>'422'!A13</f>
        <v>414282</v>
      </c>
      <c r="B3" t="str">
        <f>'422'!B13</f>
        <v>305-1.2.-213/2022</v>
      </c>
      <c r="C3" t="str">
        <f>'422'!C13</f>
        <v>FNCOT 22S</v>
      </c>
      <c r="D3">
        <f>'422'!D13</f>
        <v>1</v>
      </c>
      <c r="E3" s="1">
        <f>'422'!E13</f>
        <v>9.32</v>
      </c>
      <c r="F3">
        <f>'422'!F13</f>
        <v>4000000000</v>
      </c>
      <c r="G3">
        <f>'422'!G13</f>
        <v>4000000000</v>
      </c>
      <c r="H3">
        <f>'422'!H13</f>
        <v>0</v>
      </c>
      <c r="I3">
        <f>'422'!I13</f>
        <v>0</v>
      </c>
      <c r="J3">
        <f>'422'!J13</f>
        <v>0</v>
      </c>
      <c r="K3">
        <f>'422'!K13</f>
        <v>4000000000</v>
      </c>
      <c r="L3">
        <f>'422'!L13</f>
        <v>56310177.770000003</v>
      </c>
      <c r="M3">
        <f>'422'!M13</f>
        <v>0</v>
      </c>
      <c r="N3">
        <f>'422'!N13</f>
        <v>0</v>
      </c>
      <c r="O3">
        <f>'422'!O13</f>
        <v>0</v>
      </c>
      <c r="P3">
        <f>'422'!P13</f>
        <v>0</v>
      </c>
      <c r="Q3">
        <f>'422'!Q13</f>
        <v>0</v>
      </c>
      <c r="R3">
        <f>'422'!R13</f>
        <v>0</v>
      </c>
      <c r="S3">
        <f>'422'!S13</f>
        <v>0</v>
      </c>
      <c r="T3">
        <f>'422'!T13</f>
        <v>4057607955.5500002</v>
      </c>
      <c r="U3">
        <f>'422'!U13</f>
        <v>1297777.78</v>
      </c>
    </row>
    <row r="4" spans="1:21" x14ac:dyDescent="0.3">
      <c r="A4">
        <f>'422'!A14</f>
        <v>414282</v>
      </c>
      <c r="B4" t="str">
        <f>'422'!B14</f>
        <v>305.A.2.-289/2023</v>
      </c>
      <c r="C4" t="str">
        <f>'422'!C14</f>
        <v>FNCOT 23S</v>
      </c>
      <c r="D4">
        <f>'422'!D14</f>
        <v>1</v>
      </c>
      <c r="E4" s="1">
        <f>'422'!E14</f>
        <v>10.130000000000001</v>
      </c>
      <c r="F4">
        <f>'422'!F14</f>
        <v>6400000000</v>
      </c>
      <c r="G4">
        <f>'422'!G14</f>
        <v>6400000000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6400000000</v>
      </c>
      <c r="L4">
        <f>'422'!L14</f>
        <v>47434737.780000001</v>
      </c>
      <c r="M4">
        <f>'422'!M14</f>
        <v>0</v>
      </c>
      <c r="N4">
        <f>'422'!N14</f>
        <v>0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  <c r="S4">
        <f>'422'!S14</f>
        <v>0</v>
      </c>
      <c r="T4">
        <f>'422'!T14</f>
        <v>6493585848.8899994</v>
      </c>
      <c r="U4">
        <f>'422'!U14</f>
        <v>46151111.109999999</v>
      </c>
    </row>
    <row r="5" spans="1:21" x14ac:dyDescent="0.3">
      <c r="A5">
        <f>'422'!A15</f>
        <v>414282</v>
      </c>
      <c r="B5" t="str">
        <f>'422'!B15</f>
        <v>305-1.2.-260/2022</v>
      </c>
      <c r="C5" t="str">
        <f>'422'!C15</f>
        <v>BBVA2009</v>
      </c>
      <c r="D5">
        <f>'422'!D15</f>
        <v>1</v>
      </c>
      <c r="E5" s="1">
        <f>'422'!E15</f>
        <v>12.01</v>
      </c>
      <c r="F5">
        <f>'422'!F15</f>
        <v>1290000000</v>
      </c>
      <c r="G5">
        <f>'422'!G15</f>
        <v>0</v>
      </c>
      <c r="H5">
        <f>'422'!H15</f>
        <v>1290000000</v>
      </c>
      <c r="I5">
        <f>'422'!I15</f>
        <v>0</v>
      </c>
      <c r="J5">
        <f>'422'!J15</f>
        <v>0</v>
      </c>
      <c r="K5">
        <f>'422'!K15</f>
        <v>1290000000</v>
      </c>
      <c r="L5">
        <f>'422'!L15</f>
        <v>0</v>
      </c>
      <c r="M5">
        <f>'422'!M15</f>
        <v>0</v>
      </c>
      <c r="N5">
        <f>'422'!N15</f>
        <v>0</v>
      </c>
      <c r="O5">
        <f>'422'!O15</f>
        <v>1290000000</v>
      </c>
      <c r="P5">
        <f>'422'!P15</f>
        <v>0</v>
      </c>
      <c r="Q5">
        <f>'422'!Q15</f>
        <v>0</v>
      </c>
      <c r="R5">
        <f>'422'!R15</f>
        <v>0</v>
      </c>
      <c r="S5">
        <f>'422'!S15</f>
        <v>0</v>
      </c>
      <c r="T5">
        <f>'422'!T15</f>
        <v>1290000000</v>
      </c>
      <c r="U5">
        <f>'422'!U15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2023-10-06T15:53:52Z</dcterms:modified>
</cp:coreProperties>
</file>