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856" yWindow="-12" windowWidth="12168" windowHeight="10140" tabRatio="753" activeTab="1"/>
  </bookViews>
  <sheets>
    <sheet name="Bienvenida Efectivo" sheetId="10" r:id="rId1"/>
    <sheet name="Afiliación del Trabajador " sheetId="1" r:id="rId2"/>
    <sheet name="Afiliación a Centros de Trabajo" sheetId="7" r:id="rId3"/>
  </sheets>
  <definedNames>
    <definedName name="_xlnm._FilterDatabase" localSheetId="0" hidden="1">'Bienvenida Efectivo'!#REF!</definedName>
  </definedNames>
  <calcPr calcId="145621"/>
</workbook>
</file>

<file path=xl/calcChain.xml><?xml version="1.0" encoding="utf-8"?>
<calcChain xmlns="http://schemas.openxmlformats.org/spreadsheetml/2006/main">
  <c r="M59" i="1" l="1"/>
  <c r="AM56" i="10" l="1"/>
  <c r="AN58" i="10" s="1"/>
  <c r="AM52" i="10"/>
  <c r="AN54" i="10" s="1"/>
  <c r="AN59" i="10" l="1"/>
  <c r="AN60" i="10"/>
  <c r="AN53" i="10"/>
  <c r="AN52" i="10" s="1"/>
  <c r="AN61" i="10"/>
  <c r="AN57" i="10"/>
  <c r="AN56" i="10" l="1"/>
  <c r="AA44" i="10" l="1"/>
  <c r="AA40" i="10"/>
  <c r="AE44" i="10" l="1"/>
  <c r="AF48" i="10" s="1"/>
  <c r="AE40" i="10"/>
  <c r="AF42" i="10" s="1"/>
  <c r="AF41" i="10" l="1"/>
  <c r="AF40" i="10" s="1"/>
  <c r="AF46" i="10"/>
  <c r="AF49" i="10"/>
  <c r="AF45" i="10"/>
  <c r="AF47" i="10"/>
  <c r="AJ58" i="10"/>
  <c r="AJ59" i="10"/>
  <c r="AJ60" i="10"/>
  <c r="AI56" i="10"/>
  <c r="AJ61" i="10" s="1"/>
  <c r="AI52" i="10"/>
  <c r="AJ54" i="10" s="1"/>
  <c r="AJ57" i="10" l="1"/>
  <c r="AF44" i="10"/>
  <c r="AJ56" i="10"/>
  <c r="AJ53" i="10"/>
  <c r="AJ52" i="10" s="1"/>
  <c r="AH44" i="10"/>
  <c r="AI48" i="10" s="1"/>
  <c r="AH40" i="10"/>
  <c r="AI42" i="10" s="1"/>
  <c r="AI49" i="10" l="1"/>
  <c r="AI47" i="10"/>
  <c r="AI45" i="10"/>
  <c r="AI46" i="10"/>
  <c r="AI41" i="10"/>
  <c r="AI40" i="10" s="1"/>
  <c r="AI44" i="10" l="1"/>
  <c r="J59" i="1" l="1"/>
  <c r="J14" i="7" l="1"/>
  <c r="G116" i="7" l="1"/>
  <c r="P98" i="1" l="1"/>
  <c r="P97" i="1"/>
  <c r="M96" i="1"/>
  <c r="J96" i="1"/>
  <c r="G96" i="1"/>
  <c r="D96" i="1"/>
  <c r="G73" i="1"/>
  <c r="P96" i="1" l="1"/>
  <c r="J32" i="7" l="1"/>
  <c r="G32" i="7"/>
  <c r="D32" i="7"/>
  <c r="D73" i="1" l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D116" i="7"/>
  <c r="P73" i="1" l="1"/>
  <c r="P57" i="1"/>
  <c r="G59" i="1" l="1"/>
  <c r="M43" i="1"/>
  <c r="J43" i="1"/>
  <c r="G43" i="1"/>
  <c r="D43" i="1"/>
  <c r="E51" i="1" s="1"/>
  <c r="D87" i="7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K74" i="1" l="1"/>
  <c r="K82" i="1"/>
  <c r="K92" i="1"/>
  <c r="K78" i="1"/>
  <c r="K94" i="1"/>
  <c r="K77" i="1"/>
  <c r="K85" i="1"/>
  <c r="K79" i="1"/>
  <c r="K87" i="1"/>
  <c r="K75" i="1"/>
  <c r="K80" i="1"/>
  <c r="K88" i="1"/>
  <c r="K81" i="1"/>
  <c r="K89" i="1"/>
  <c r="K90" i="1"/>
  <c r="K83" i="1"/>
  <c r="K91" i="1"/>
  <c r="K76" i="1"/>
  <c r="K84" i="1"/>
  <c r="K93" i="1"/>
  <c r="K86" i="1"/>
  <c r="N71" i="1"/>
  <c r="N78" i="1"/>
  <c r="N86" i="1"/>
  <c r="N94" i="1"/>
  <c r="N88" i="1"/>
  <c r="N81" i="1"/>
  <c r="N79" i="1"/>
  <c r="N90" i="1"/>
  <c r="N80" i="1"/>
  <c r="N82" i="1"/>
  <c r="N83" i="1"/>
  <c r="N91" i="1"/>
  <c r="N76" i="1"/>
  <c r="N84" i="1"/>
  <c r="N92" i="1"/>
  <c r="N77" i="1"/>
  <c r="N85" i="1"/>
  <c r="N93" i="1"/>
  <c r="N87" i="1"/>
  <c r="N75" i="1"/>
  <c r="N89" i="1"/>
  <c r="H74" i="1"/>
  <c r="H81" i="1"/>
  <c r="H89" i="1"/>
  <c r="H75" i="1"/>
  <c r="H88" i="1"/>
  <c r="H82" i="1"/>
  <c r="H90" i="1"/>
  <c r="H93" i="1"/>
  <c r="H86" i="1"/>
  <c r="H80" i="1"/>
  <c r="H94" i="1"/>
  <c r="H83" i="1"/>
  <c r="H91" i="1"/>
  <c r="H77" i="1"/>
  <c r="H79" i="1"/>
  <c r="H76" i="1"/>
  <c r="H84" i="1"/>
  <c r="H92" i="1"/>
  <c r="H85" i="1"/>
  <c r="H78" i="1"/>
  <c r="H87" i="1"/>
  <c r="N57" i="1"/>
  <c r="K54" i="1"/>
  <c r="H57" i="1"/>
  <c r="K55" i="1"/>
  <c r="K56" i="1"/>
  <c r="K49" i="1"/>
  <c r="K57" i="1"/>
  <c r="H61" i="1"/>
  <c r="H62" i="1"/>
  <c r="H65" i="1"/>
  <c r="H68" i="1"/>
  <c r="H71" i="1"/>
  <c r="H73" i="1"/>
  <c r="H64" i="1"/>
  <c r="H72" i="1"/>
  <c r="H63" i="1"/>
  <c r="H69" i="1"/>
  <c r="H60" i="1"/>
  <c r="H70" i="1"/>
  <c r="K70" i="1"/>
  <c r="K60" i="1"/>
  <c r="K71" i="1"/>
  <c r="K61" i="1"/>
  <c r="K72" i="1"/>
  <c r="K62" i="1"/>
  <c r="K73" i="1"/>
  <c r="K63" i="1"/>
  <c r="K64" i="1"/>
  <c r="K65" i="1"/>
  <c r="K68" i="1"/>
  <c r="K69" i="1"/>
  <c r="N64" i="1"/>
  <c r="N72" i="1"/>
  <c r="N65" i="1"/>
  <c r="N73" i="1"/>
  <c r="N66" i="1"/>
  <c r="N74" i="1"/>
  <c r="N67" i="1"/>
  <c r="N60" i="1"/>
  <c r="N68" i="1"/>
  <c r="N61" i="1"/>
  <c r="N69" i="1"/>
  <c r="N62" i="1"/>
  <c r="N70" i="1"/>
  <c r="N63" i="1"/>
  <c r="K66" i="1"/>
  <c r="K67" i="1"/>
  <c r="H66" i="1"/>
  <c r="H67" i="1"/>
  <c r="E48" i="1"/>
  <c r="E44" i="1"/>
  <c r="E57" i="1"/>
  <c r="E55" i="1"/>
  <c r="E54" i="1"/>
  <c r="E50" i="1"/>
  <c r="E49" i="1"/>
  <c r="E47" i="1"/>
  <c r="E56" i="1"/>
  <c r="K47" i="1"/>
  <c r="K48" i="1"/>
  <c r="N47" i="1"/>
  <c r="N55" i="1"/>
  <c r="N50" i="1"/>
  <c r="N51" i="1"/>
  <c r="N44" i="1"/>
  <c r="N52" i="1"/>
  <c r="N45" i="1"/>
  <c r="N53" i="1"/>
  <c r="N46" i="1"/>
  <c r="N54" i="1"/>
  <c r="N48" i="1"/>
  <c r="N56" i="1"/>
  <c r="N49" i="1"/>
  <c r="K50" i="1"/>
  <c r="K51" i="1"/>
  <c r="K44" i="1"/>
  <c r="K52" i="1"/>
  <c r="K45" i="1"/>
  <c r="K53" i="1"/>
  <c r="K46" i="1"/>
  <c r="H52" i="1"/>
  <c r="H54" i="1"/>
  <c r="H47" i="1"/>
  <c r="H55" i="1"/>
  <c r="H50" i="1"/>
  <c r="H51" i="1"/>
  <c r="P43" i="1"/>
  <c r="H48" i="1"/>
  <c r="H56" i="1"/>
  <c r="H44" i="1"/>
  <c r="H45" i="1"/>
  <c r="H53" i="1"/>
  <c r="H46" i="1"/>
  <c r="H49" i="1"/>
  <c r="E46" i="1"/>
  <c r="E53" i="1"/>
  <c r="E45" i="1"/>
  <c r="E52" i="1"/>
  <c r="Q54" i="1" l="1"/>
  <c r="Q57" i="1"/>
  <c r="H59" i="1"/>
  <c r="K59" i="1"/>
  <c r="N59" i="1"/>
  <c r="Q52" i="1"/>
  <c r="E43" i="1"/>
  <c r="N43" i="1"/>
  <c r="Q48" i="1"/>
  <c r="Q46" i="1"/>
  <c r="Q47" i="1"/>
  <c r="K43" i="1"/>
  <c r="Q49" i="1"/>
  <c r="Q45" i="1"/>
  <c r="Q55" i="1"/>
  <c r="Q56" i="1"/>
  <c r="Q44" i="1"/>
  <c r="Q53" i="1"/>
  <c r="Q50" i="1"/>
  <c r="H43" i="1"/>
  <c r="Q51" i="1"/>
  <c r="Q43" i="1" l="1"/>
  <c r="J87" i="7" l="1"/>
  <c r="K100" i="7" s="1"/>
  <c r="G87" i="7"/>
  <c r="H95" i="7" s="1"/>
  <c r="E89" i="7"/>
  <c r="J54" i="7"/>
  <c r="K56" i="7" s="1"/>
  <c r="G54" i="7"/>
  <c r="H56" i="7" s="1"/>
  <c r="D54" i="7"/>
  <c r="E56" i="7" s="1"/>
  <c r="J49" i="7"/>
  <c r="K52" i="7" s="1"/>
  <c r="G49" i="7"/>
  <c r="H52" i="7" s="1"/>
  <c r="D49" i="7"/>
  <c r="E50" i="7" s="1"/>
  <c r="J45" i="7"/>
  <c r="K47" i="7" s="1"/>
  <c r="G45" i="7"/>
  <c r="H47" i="7" s="1"/>
  <c r="D45" i="7"/>
  <c r="E47" i="7" s="1"/>
  <c r="K35" i="7"/>
  <c r="H33" i="7"/>
  <c r="E34" i="7"/>
  <c r="G14" i="7"/>
  <c r="D14" i="7"/>
  <c r="K22" i="7" l="1"/>
  <c r="K23" i="7"/>
  <c r="K30" i="7"/>
  <c r="K29" i="7"/>
  <c r="K28" i="7"/>
  <c r="K27" i="7"/>
  <c r="K26" i="7"/>
  <c r="K25" i="7"/>
  <c r="K24" i="7"/>
  <c r="H29" i="7"/>
  <c r="H25" i="7"/>
  <c r="H23" i="7"/>
  <c r="H28" i="7"/>
  <c r="H24" i="7"/>
  <c r="H30" i="7"/>
  <c r="H27" i="7"/>
  <c r="H26" i="7"/>
  <c r="E52" i="7"/>
  <c r="E18" i="7"/>
  <c r="E27" i="7"/>
  <c r="E26" i="7"/>
  <c r="E25" i="7"/>
  <c r="E24" i="7"/>
  <c r="E23" i="7"/>
  <c r="E30" i="7"/>
  <c r="E29" i="7"/>
  <c r="E28" i="7"/>
  <c r="E16" i="7"/>
  <c r="E51" i="7"/>
  <c r="E49" i="7" s="1"/>
  <c r="E46" i="7"/>
  <c r="E45" i="7" s="1"/>
  <c r="E33" i="7"/>
  <c r="E35" i="7"/>
  <c r="E55" i="7"/>
  <c r="E54" i="7" s="1"/>
  <c r="H98" i="7"/>
  <c r="H89" i="7"/>
  <c r="H100" i="7"/>
  <c r="H92" i="7"/>
  <c r="H93" i="7"/>
  <c r="H96" i="7"/>
  <c r="H99" i="7"/>
  <c r="H97" i="7"/>
  <c r="H88" i="7"/>
  <c r="H90" i="7"/>
  <c r="H91" i="7"/>
  <c r="K88" i="7"/>
  <c r="K89" i="7"/>
  <c r="K90" i="7"/>
  <c r="K91" i="7"/>
  <c r="K93" i="7"/>
  <c r="K96" i="7"/>
  <c r="K97" i="7"/>
  <c r="K94" i="7"/>
  <c r="K95" i="7"/>
  <c r="K98" i="7"/>
  <c r="K99" i="7"/>
  <c r="K92" i="7"/>
  <c r="H94" i="7"/>
  <c r="E95" i="7"/>
  <c r="E91" i="7"/>
  <c r="E99" i="7"/>
  <c r="E98" i="7"/>
  <c r="E96" i="7"/>
  <c r="E90" i="7"/>
  <c r="E94" i="7"/>
  <c r="E88" i="7"/>
  <c r="E93" i="7"/>
  <c r="E100" i="7"/>
  <c r="E92" i="7"/>
  <c r="E97" i="7"/>
  <c r="K55" i="7"/>
  <c r="K54" i="7" s="1"/>
  <c r="H55" i="7"/>
  <c r="H54" i="7" s="1"/>
  <c r="H50" i="7"/>
  <c r="H51" i="7"/>
  <c r="K50" i="7"/>
  <c r="K51" i="7"/>
  <c r="K46" i="7"/>
  <c r="K45" i="7" s="1"/>
  <c r="H46" i="7"/>
  <c r="H45" i="7" s="1"/>
  <c r="K34" i="7"/>
  <c r="K33" i="7"/>
  <c r="H34" i="7"/>
  <c r="H35" i="7"/>
  <c r="K19" i="7"/>
  <c r="K15" i="7"/>
  <c r="K16" i="7"/>
  <c r="K17" i="7"/>
  <c r="K18" i="7"/>
  <c r="K20" i="7"/>
  <c r="K21" i="7"/>
  <c r="H15" i="7"/>
  <c r="H16" i="7"/>
  <c r="H17" i="7"/>
  <c r="H18" i="7"/>
  <c r="H19" i="7"/>
  <c r="H20" i="7"/>
  <c r="H21" i="7"/>
  <c r="H22" i="7"/>
  <c r="E17" i="7"/>
  <c r="E15" i="7"/>
  <c r="E22" i="7"/>
  <c r="E21" i="7"/>
  <c r="E20" i="7"/>
  <c r="E19" i="7"/>
  <c r="H32" i="7" l="1"/>
  <c r="E87" i="7"/>
  <c r="K87" i="7"/>
  <c r="K32" i="7"/>
  <c r="K14" i="7"/>
  <c r="H87" i="7"/>
  <c r="E32" i="7"/>
  <c r="H49" i="7"/>
  <c r="K49" i="7"/>
  <c r="H14" i="7"/>
  <c r="E14" i="7"/>
  <c r="Y29" i="10" l="1"/>
  <c r="Y30" i="10"/>
  <c r="Y31" i="10"/>
  <c r="Y32" i="10"/>
  <c r="Y33" i="10"/>
  <c r="Y34" i="10"/>
  <c r="Y35" i="10"/>
  <c r="Y36" i="10"/>
  <c r="Y37" i="10"/>
  <c r="Y28" i="10" l="1"/>
  <c r="Y38" i="10" l="1"/>
  <c r="AB47" i="10"/>
  <c r="AB42" i="10"/>
  <c r="AB49" i="10" l="1"/>
  <c r="AB46" i="10"/>
  <c r="AB45" i="10"/>
  <c r="AB48" i="10"/>
  <c r="AB41" i="10"/>
  <c r="AB40" i="10" s="1"/>
  <c r="AL29" i="10"/>
  <c r="AL30" i="10"/>
  <c r="AL31" i="10"/>
  <c r="AL32" i="10"/>
  <c r="AL33" i="10"/>
  <c r="AL34" i="10"/>
  <c r="AL35" i="10"/>
  <c r="AL36" i="10"/>
  <c r="AL37" i="10"/>
  <c r="AL28" i="10"/>
  <c r="AB44" i="10" l="1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X38" i="10"/>
  <c r="W38" i="10"/>
  <c r="V38" i="10"/>
  <c r="U38" i="10"/>
  <c r="T38" i="10"/>
  <c r="S38" i="10"/>
  <c r="R38" i="10"/>
  <c r="Q38" i="10"/>
  <c r="P38" i="10"/>
  <c r="O38" i="10"/>
  <c r="N38" i="10"/>
  <c r="AK24" i="10" l="1"/>
  <c r="Z24" i="10" l="1"/>
  <c r="AL7" i="10"/>
  <c r="AG10" i="10" s="1"/>
  <c r="AJ24" i="10"/>
  <c r="AI24" i="10"/>
  <c r="AH24" i="10"/>
  <c r="AG24" i="10"/>
  <c r="AF24" i="10"/>
  <c r="AE24" i="10"/>
  <c r="AD24" i="10"/>
  <c r="AC24" i="10"/>
  <c r="AB24" i="10"/>
  <c r="AA24" i="10"/>
  <c r="AA10" i="10" l="1"/>
  <c r="AI10" i="10"/>
  <c r="AH10" i="10"/>
  <c r="AF10" i="10"/>
  <c r="AE10" i="10"/>
  <c r="Z10" i="10"/>
  <c r="AD10" i="10"/>
  <c r="AK10" i="10"/>
  <c r="AC10" i="10"/>
  <c r="AJ10" i="10"/>
  <c r="AB10" i="10"/>
  <c r="P110" i="1"/>
  <c r="P111" i="1"/>
  <c r="P112" i="1"/>
  <c r="P113" i="1"/>
  <c r="P109" i="1"/>
  <c r="M108" i="1"/>
  <c r="N111" i="1" s="1"/>
  <c r="J108" i="1"/>
  <c r="K113" i="1" s="1"/>
  <c r="G108" i="1"/>
  <c r="H112" i="1" s="1"/>
  <c r="D108" i="1"/>
  <c r="E110" i="1" s="1"/>
  <c r="P106" i="1"/>
  <c r="P105" i="1"/>
  <c r="M104" i="1"/>
  <c r="N106" i="1" s="1"/>
  <c r="J104" i="1"/>
  <c r="K106" i="1" s="1"/>
  <c r="G104" i="1"/>
  <c r="H106" i="1" s="1"/>
  <c r="D104" i="1"/>
  <c r="M118" i="1"/>
  <c r="N121" i="1" s="1"/>
  <c r="M115" i="1"/>
  <c r="N116" i="1" s="1"/>
  <c r="N115" i="1" s="1"/>
  <c r="J118" i="1"/>
  <c r="K121" i="1" s="1"/>
  <c r="J115" i="1"/>
  <c r="K116" i="1" s="1"/>
  <c r="K115" i="1" s="1"/>
  <c r="G118" i="1"/>
  <c r="H121" i="1" s="1"/>
  <c r="G115" i="1"/>
  <c r="H116" i="1" s="1"/>
  <c r="P120" i="1"/>
  <c r="P121" i="1"/>
  <c r="P119" i="1"/>
  <c r="P117" i="1"/>
  <c r="P116" i="1"/>
  <c r="D118" i="1"/>
  <c r="E121" i="1" s="1"/>
  <c r="D115" i="1"/>
  <c r="E117" i="1" s="1"/>
  <c r="P102" i="1"/>
  <c r="P101" i="1"/>
  <c r="M100" i="1"/>
  <c r="J100" i="1"/>
  <c r="G100" i="1"/>
  <c r="D100" i="1"/>
  <c r="P61" i="1"/>
  <c r="P62" i="1"/>
  <c r="P63" i="1"/>
  <c r="P64" i="1"/>
  <c r="P65" i="1"/>
  <c r="P66" i="1"/>
  <c r="P67" i="1"/>
  <c r="P68" i="1"/>
  <c r="P69" i="1"/>
  <c r="P70" i="1"/>
  <c r="P71" i="1"/>
  <c r="P72" i="1"/>
  <c r="P74" i="1"/>
  <c r="P60" i="1"/>
  <c r="D59" i="1"/>
  <c r="P41" i="1"/>
  <c r="P40" i="1"/>
  <c r="M39" i="1"/>
  <c r="N41" i="1" s="1"/>
  <c r="J39" i="1"/>
  <c r="K41" i="1" s="1"/>
  <c r="G39" i="1"/>
  <c r="H41" i="1" s="1"/>
  <c r="D39" i="1"/>
  <c r="P37" i="1"/>
  <c r="P36" i="1"/>
  <c r="M35" i="1"/>
  <c r="N37" i="1" s="1"/>
  <c r="J35" i="1"/>
  <c r="K37" i="1" s="1"/>
  <c r="G35" i="1"/>
  <c r="H37" i="1" s="1"/>
  <c r="D35" i="1"/>
  <c r="E36" i="1" s="1"/>
  <c r="P33" i="1"/>
  <c r="P32" i="1"/>
  <c r="P31" i="1"/>
  <c r="P30" i="1"/>
  <c r="P29" i="1"/>
  <c r="M28" i="1"/>
  <c r="N31" i="1" s="1"/>
  <c r="J28" i="1"/>
  <c r="K31" i="1" s="1"/>
  <c r="G28" i="1"/>
  <c r="H31" i="1" s="1"/>
  <c r="D28" i="1"/>
  <c r="E31" i="1" s="1"/>
  <c r="P26" i="1"/>
  <c r="P25" i="1"/>
  <c r="P24" i="1"/>
  <c r="P23" i="1"/>
  <c r="P22" i="1"/>
  <c r="M21" i="1"/>
  <c r="N23" i="1" s="1"/>
  <c r="J21" i="1"/>
  <c r="K22" i="1" s="1"/>
  <c r="G21" i="1"/>
  <c r="H24" i="1" s="1"/>
  <c r="D21" i="1"/>
  <c r="P19" i="1"/>
  <c r="P18" i="1"/>
  <c r="P17" i="1"/>
  <c r="P16" i="1"/>
  <c r="P15" i="1"/>
  <c r="M14" i="1"/>
  <c r="N19" i="1" s="1"/>
  <c r="J14" i="1"/>
  <c r="K19" i="1" s="1"/>
  <c r="G14" i="1"/>
  <c r="H18" i="1" s="1"/>
  <c r="D14" i="1"/>
  <c r="E17" i="1" s="1"/>
  <c r="P12" i="1"/>
  <c r="P11" i="1"/>
  <c r="P10" i="1"/>
  <c r="P9" i="1"/>
  <c r="P8" i="1"/>
  <c r="M7" i="1"/>
  <c r="N10" i="1" s="1"/>
  <c r="J7" i="1"/>
  <c r="K9" i="1" s="1"/>
  <c r="G7" i="1"/>
  <c r="H10" i="1" s="1"/>
  <c r="D7" i="1"/>
  <c r="E10" i="1" s="1"/>
  <c r="J143" i="7"/>
  <c r="K144" i="7" s="1"/>
  <c r="G143" i="7"/>
  <c r="H146" i="7" s="1"/>
  <c r="D143" i="7"/>
  <c r="E146" i="7" s="1"/>
  <c r="J139" i="7"/>
  <c r="K140" i="7" s="1"/>
  <c r="G139" i="7"/>
  <c r="J40" i="7"/>
  <c r="K43" i="7" s="1"/>
  <c r="J37" i="7"/>
  <c r="K38" i="7" s="1"/>
  <c r="G40" i="7"/>
  <c r="H43" i="7" s="1"/>
  <c r="G37" i="7"/>
  <c r="H38" i="7" s="1"/>
  <c r="J83" i="7"/>
  <c r="K85" i="7" s="1"/>
  <c r="G83" i="7"/>
  <c r="H85" i="7" s="1"/>
  <c r="D83" i="7"/>
  <c r="E85" i="7" s="1"/>
  <c r="J79" i="7"/>
  <c r="K81" i="7" s="1"/>
  <c r="G79" i="7"/>
  <c r="H80" i="7" s="1"/>
  <c r="D79" i="7"/>
  <c r="E81" i="7" s="1"/>
  <c r="J72" i="7"/>
  <c r="K77" i="7" s="1"/>
  <c r="G72" i="7"/>
  <c r="H75" i="7" s="1"/>
  <c r="D72" i="7"/>
  <c r="E77" i="7" s="1"/>
  <c r="J65" i="7"/>
  <c r="K66" i="7" s="1"/>
  <c r="G65" i="7"/>
  <c r="H68" i="7" s="1"/>
  <c r="D65" i="7"/>
  <c r="E68" i="7" s="1"/>
  <c r="J58" i="7"/>
  <c r="K63" i="7" s="1"/>
  <c r="G58" i="7"/>
  <c r="H63" i="7" s="1"/>
  <c r="D58" i="7"/>
  <c r="E61" i="7" s="1"/>
  <c r="J7" i="7"/>
  <c r="K11" i="7" s="1"/>
  <c r="G7" i="7"/>
  <c r="H10" i="7" s="1"/>
  <c r="D139" i="7"/>
  <c r="E141" i="7" s="1"/>
  <c r="D40" i="7"/>
  <c r="E42" i="7" s="1"/>
  <c r="D37" i="7"/>
  <c r="E39" i="7" s="1"/>
  <c r="D102" i="7"/>
  <c r="D7" i="7"/>
  <c r="E9" i="7" s="1"/>
  <c r="H141" i="7" l="1"/>
  <c r="H102" i="1"/>
  <c r="H98" i="1"/>
  <c r="H97" i="1"/>
  <c r="E101" i="1"/>
  <c r="E98" i="1"/>
  <c r="E97" i="1"/>
  <c r="K102" i="1"/>
  <c r="K98" i="1"/>
  <c r="K97" i="1"/>
  <c r="K96" i="1" s="1"/>
  <c r="N102" i="1"/>
  <c r="N97" i="1"/>
  <c r="N98" i="1"/>
  <c r="E80" i="1"/>
  <c r="E88" i="1"/>
  <c r="E87" i="1"/>
  <c r="E81" i="1"/>
  <c r="E89" i="1"/>
  <c r="E82" i="1"/>
  <c r="E90" i="1"/>
  <c r="E79" i="1"/>
  <c r="E83" i="1"/>
  <c r="E91" i="1"/>
  <c r="E76" i="1"/>
  <c r="E84" i="1"/>
  <c r="E92" i="1"/>
  <c r="E77" i="1"/>
  <c r="E85" i="1"/>
  <c r="E93" i="1"/>
  <c r="E78" i="1"/>
  <c r="E86" i="1"/>
  <c r="E94" i="1"/>
  <c r="E75" i="1"/>
  <c r="E119" i="7"/>
  <c r="E127" i="7"/>
  <c r="E135" i="7"/>
  <c r="E118" i="7"/>
  <c r="E120" i="7"/>
  <c r="E128" i="7"/>
  <c r="E136" i="7"/>
  <c r="E130" i="7"/>
  <c r="E121" i="7"/>
  <c r="E129" i="7"/>
  <c r="E137" i="7"/>
  <c r="E122" i="7"/>
  <c r="E123" i="7"/>
  <c r="E131" i="7"/>
  <c r="E124" i="7"/>
  <c r="E132" i="7"/>
  <c r="E125" i="7"/>
  <c r="E133" i="7"/>
  <c r="E126" i="7"/>
  <c r="E134" i="7"/>
  <c r="N30" i="1"/>
  <c r="H12" i="1"/>
  <c r="N24" i="1"/>
  <c r="K12" i="1"/>
  <c r="P21" i="1"/>
  <c r="Q24" i="1" s="1"/>
  <c r="N25" i="1"/>
  <c r="N119" i="1"/>
  <c r="N118" i="1" s="1"/>
  <c r="H8" i="1"/>
  <c r="H9" i="1"/>
  <c r="K24" i="1"/>
  <c r="N33" i="1"/>
  <c r="E119" i="1"/>
  <c r="K23" i="1"/>
  <c r="N32" i="1"/>
  <c r="H11" i="1"/>
  <c r="K26" i="1"/>
  <c r="E120" i="1"/>
  <c r="E73" i="1"/>
  <c r="N11" i="1"/>
  <c r="E16" i="1"/>
  <c r="H22" i="1"/>
  <c r="H109" i="1"/>
  <c r="K8" i="1"/>
  <c r="H15" i="1"/>
  <c r="H26" i="1"/>
  <c r="K109" i="1"/>
  <c r="H23" i="1"/>
  <c r="H113" i="1"/>
  <c r="H25" i="1"/>
  <c r="K10" i="1"/>
  <c r="H17" i="1"/>
  <c r="N29" i="1"/>
  <c r="K15" i="1"/>
  <c r="K11" i="1"/>
  <c r="H19" i="1"/>
  <c r="P35" i="1"/>
  <c r="Q37" i="1" s="1"/>
  <c r="P115" i="1"/>
  <c r="N12" i="1"/>
  <c r="E29" i="1"/>
  <c r="K29" i="1"/>
  <c r="P104" i="1"/>
  <c r="Q105" i="1" s="1"/>
  <c r="E109" i="1"/>
  <c r="N15" i="1"/>
  <c r="K25" i="1"/>
  <c r="N26" i="1"/>
  <c r="E30" i="1"/>
  <c r="K30" i="1"/>
  <c r="P39" i="1"/>
  <c r="Q41" i="1" s="1"/>
  <c r="E116" i="1"/>
  <c r="E115" i="1" s="1"/>
  <c r="K117" i="1"/>
  <c r="E105" i="1"/>
  <c r="N109" i="1"/>
  <c r="N110" i="1"/>
  <c r="K110" i="1"/>
  <c r="E11" i="1"/>
  <c r="N8" i="1"/>
  <c r="H16" i="1"/>
  <c r="K17" i="1"/>
  <c r="N18" i="1"/>
  <c r="E24" i="1"/>
  <c r="H30" i="1"/>
  <c r="K33" i="1"/>
  <c r="P28" i="1"/>
  <c r="Q31" i="1" s="1"/>
  <c r="N117" i="1"/>
  <c r="H110" i="1"/>
  <c r="K111" i="1"/>
  <c r="N112" i="1"/>
  <c r="N16" i="1"/>
  <c r="K16" i="1"/>
  <c r="N17" i="1"/>
  <c r="H29" i="1"/>
  <c r="K32" i="1"/>
  <c r="E37" i="1"/>
  <c r="N9" i="1"/>
  <c r="K18" i="1"/>
  <c r="N22" i="1"/>
  <c r="H32" i="1"/>
  <c r="P100" i="1"/>
  <c r="H111" i="1"/>
  <c r="K112" i="1"/>
  <c r="N113" i="1"/>
  <c r="P14" i="1"/>
  <c r="Q17" i="1" s="1"/>
  <c r="H33" i="1"/>
  <c r="H117" i="1"/>
  <c r="H115" i="1" s="1"/>
  <c r="K146" i="7"/>
  <c r="K148" i="7"/>
  <c r="E116" i="7"/>
  <c r="H69" i="7"/>
  <c r="H60" i="7"/>
  <c r="K8" i="7"/>
  <c r="H67" i="7"/>
  <c r="H76" i="7"/>
  <c r="K12" i="7"/>
  <c r="E147" i="7"/>
  <c r="E113" i="7"/>
  <c r="H145" i="7"/>
  <c r="H70" i="7"/>
  <c r="H11" i="7"/>
  <c r="K60" i="7"/>
  <c r="H144" i="7"/>
  <c r="K67" i="7"/>
  <c r="H147" i="7"/>
  <c r="K9" i="7"/>
  <c r="K68" i="7"/>
  <c r="K73" i="7"/>
  <c r="H148" i="7"/>
  <c r="K10" i="7"/>
  <c r="K70" i="7"/>
  <c r="K74" i="7"/>
  <c r="H59" i="7"/>
  <c r="H66" i="7"/>
  <c r="K145" i="7"/>
  <c r="E112" i="1"/>
  <c r="P108" i="1"/>
  <c r="Q109" i="1" s="1"/>
  <c r="E113" i="1"/>
  <c r="E111" i="1"/>
  <c r="E106" i="1"/>
  <c r="E102" i="1"/>
  <c r="P59" i="1"/>
  <c r="Q94" i="1" s="1"/>
  <c r="E40" i="1"/>
  <c r="E41" i="1"/>
  <c r="E33" i="1"/>
  <c r="E32" i="1"/>
  <c r="E23" i="1"/>
  <c r="E22" i="1"/>
  <c r="E26" i="1"/>
  <c r="E25" i="1"/>
  <c r="E15" i="1"/>
  <c r="E19" i="1"/>
  <c r="E18" i="1"/>
  <c r="E12" i="1"/>
  <c r="E8" i="1"/>
  <c r="E9" i="1"/>
  <c r="P7" i="1"/>
  <c r="Q10" i="1" s="1"/>
  <c r="E8" i="7"/>
  <c r="H12" i="7"/>
  <c r="E108" i="7"/>
  <c r="E144" i="7"/>
  <c r="E11" i="7"/>
  <c r="K59" i="7"/>
  <c r="K69" i="7"/>
  <c r="E105" i="7"/>
  <c r="E148" i="7"/>
  <c r="K147" i="7"/>
  <c r="E10" i="7"/>
  <c r="K61" i="7"/>
  <c r="E66" i="7"/>
  <c r="E73" i="7"/>
  <c r="H8" i="7"/>
  <c r="H61" i="7"/>
  <c r="K62" i="7"/>
  <c r="E70" i="7"/>
  <c r="K75" i="7"/>
  <c r="E145" i="7"/>
  <c r="H39" i="7"/>
  <c r="H37" i="7" s="1"/>
  <c r="H9" i="7"/>
  <c r="H62" i="7"/>
  <c r="E67" i="7"/>
  <c r="H73" i="7"/>
  <c r="K76" i="7"/>
  <c r="H74" i="7"/>
  <c r="E117" i="7"/>
  <c r="K39" i="7"/>
  <c r="K37" i="7" s="1"/>
  <c r="E140" i="7"/>
  <c r="E139" i="7" s="1"/>
  <c r="E41" i="7"/>
  <c r="E43" i="7"/>
  <c r="E38" i="7"/>
  <c r="E37" i="7" s="1"/>
  <c r="E115" i="7"/>
  <c r="E107" i="7"/>
  <c r="E114" i="7"/>
  <c r="E106" i="7"/>
  <c r="E111" i="7"/>
  <c r="E112" i="7"/>
  <c r="E110" i="7"/>
  <c r="E104" i="7"/>
  <c r="E103" i="7"/>
  <c r="E109" i="7"/>
  <c r="E84" i="7"/>
  <c r="E83" i="7" s="1"/>
  <c r="E80" i="7"/>
  <c r="E79" i="7" s="1"/>
  <c r="E76" i="7"/>
  <c r="E75" i="7"/>
  <c r="E74" i="7"/>
  <c r="E69" i="7"/>
  <c r="E60" i="7"/>
  <c r="E59" i="7"/>
  <c r="E63" i="7"/>
  <c r="E62" i="7"/>
  <c r="E12" i="7"/>
  <c r="AL15" i="10"/>
  <c r="AL17" i="10"/>
  <c r="AL10" i="10"/>
  <c r="AL16" i="10"/>
  <c r="AL20" i="10"/>
  <c r="AL19" i="10"/>
  <c r="AL21" i="10"/>
  <c r="AL22" i="10"/>
  <c r="AL23" i="10"/>
  <c r="AL14" i="10"/>
  <c r="AL18" i="10"/>
  <c r="N105" i="1"/>
  <c r="N104" i="1" s="1"/>
  <c r="K105" i="1"/>
  <c r="K104" i="1" s="1"/>
  <c r="H105" i="1"/>
  <c r="H104" i="1" s="1"/>
  <c r="N120" i="1"/>
  <c r="K119" i="1"/>
  <c r="K118" i="1" s="1"/>
  <c r="K120" i="1"/>
  <c r="P118" i="1"/>
  <c r="H119" i="1"/>
  <c r="H120" i="1"/>
  <c r="N101" i="1"/>
  <c r="N100" i="1" s="1"/>
  <c r="K101" i="1"/>
  <c r="K100" i="1" s="1"/>
  <c r="H101" i="1"/>
  <c r="H100" i="1" s="1"/>
  <c r="E63" i="1"/>
  <c r="E62" i="1"/>
  <c r="E69" i="1"/>
  <c r="E65" i="1"/>
  <c r="E74" i="1"/>
  <c r="E70" i="1"/>
  <c r="E71" i="1"/>
  <c r="E61" i="1"/>
  <c r="E72" i="1"/>
  <c r="E64" i="1"/>
  <c r="E68" i="1"/>
  <c r="E67" i="1"/>
  <c r="E60" i="1"/>
  <c r="E66" i="1"/>
  <c r="N40" i="1"/>
  <c r="N39" i="1" s="1"/>
  <c r="K40" i="1"/>
  <c r="K39" i="1" s="1"/>
  <c r="H40" i="1"/>
  <c r="H39" i="1" s="1"/>
  <c r="N36" i="1"/>
  <c r="N35" i="1" s="1"/>
  <c r="K36" i="1"/>
  <c r="K35" i="1" s="1"/>
  <c r="H36" i="1"/>
  <c r="H35" i="1" s="1"/>
  <c r="K141" i="7"/>
  <c r="K139" i="7" s="1"/>
  <c r="H140" i="7"/>
  <c r="H139" i="7" s="1"/>
  <c r="K41" i="7"/>
  <c r="K42" i="7"/>
  <c r="H41" i="7"/>
  <c r="H42" i="7"/>
  <c r="G102" i="7"/>
  <c r="J102" i="7"/>
  <c r="K84" i="7"/>
  <c r="K83" i="7" s="1"/>
  <c r="H84" i="7"/>
  <c r="H83" i="7" s="1"/>
  <c r="K80" i="7"/>
  <c r="K79" i="7" s="1"/>
  <c r="H81" i="7"/>
  <c r="H79" i="7" s="1"/>
  <c r="H77" i="7"/>
  <c r="K40" i="7" l="1"/>
  <c r="N108" i="1"/>
  <c r="N96" i="1"/>
  <c r="N28" i="1"/>
  <c r="N21" i="1"/>
  <c r="N14" i="1"/>
  <c r="N7" i="1"/>
  <c r="K108" i="1"/>
  <c r="K28" i="1"/>
  <c r="K21" i="1"/>
  <c r="K14" i="1"/>
  <c r="K7" i="1"/>
  <c r="K143" i="7"/>
  <c r="K72" i="7"/>
  <c r="K65" i="7"/>
  <c r="K58" i="7"/>
  <c r="K7" i="7"/>
  <c r="H143" i="7"/>
  <c r="H72" i="7"/>
  <c r="H65" i="7"/>
  <c r="H58" i="7"/>
  <c r="H40" i="7"/>
  <c r="H7" i="7"/>
  <c r="E100" i="1"/>
  <c r="E96" i="1"/>
  <c r="Q102" i="1"/>
  <c r="Q98" i="1"/>
  <c r="Q97" i="1"/>
  <c r="Q106" i="1"/>
  <c r="H96" i="1"/>
  <c r="E118" i="1"/>
  <c r="H28" i="1"/>
  <c r="H108" i="1"/>
  <c r="H118" i="1"/>
  <c r="H21" i="1"/>
  <c r="Q25" i="1"/>
  <c r="H14" i="1"/>
  <c r="H7" i="1"/>
  <c r="K126" i="7"/>
  <c r="K122" i="7"/>
  <c r="K131" i="7"/>
  <c r="K119" i="7"/>
  <c r="K121" i="7"/>
  <c r="K130" i="7"/>
  <c r="K120" i="7"/>
  <c r="K128" i="7"/>
  <c r="K129" i="7"/>
  <c r="K118" i="7"/>
  <c r="K123" i="7"/>
  <c r="K124" i="7"/>
  <c r="K132" i="7"/>
  <c r="K125" i="7"/>
  <c r="K133" i="7"/>
  <c r="K134" i="7"/>
  <c r="K127" i="7"/>
  <c r="K135" i="7"/>
  <c r="K136" i="7"/>
  <c r="K137" i="7"/>
  <c r="H136" i="7"/>
  <c r="H137" i="7"/>
  <c r="H118" i="7"/>
  <c r="H124" i="7"/>
  <c r="H132" i="7"/>
  <c r="H119" i="7"/>
  <c r="H120" i="7"/>
  <c r="H121" i="7"/>
  <c r="H122" i="7"/>
  <c r="H125" i="7"/>
  <c r="H133" i="7"/>
  <c r="H127" i="7"/>
  <c r="H129" i="7"/>
  <c r="H123" i="7"/>
  <c r="H126" i="7"/>
  <c r="H134" i="7"/>
  <c r="H135" i="7"/>
  <c r="H128" i="7"/>
  <c r="H130" i="7"/>
  <c r="H131" i="7"/>
  <c r="Q73" i="1"/>
  <c r="Q93" i="1"/>
  <c r="Q83" i="1"/>
  <c r="Q89" i="1"/>
  <c r="Q91" i="1"/>
  <c r="Q78" i="1"/>
  <c r="Q82" i="1"/>
  <c r="Q87" i="1"/>
  <c r="Q80" i="1"/>
  <c r="Q92" i="1"/>
  <c r="Q88" i="1"/>
  <c r="Q81" i="1"/>
  <c r="Q86" i="1"/>
  <c r="Q90" i="1"/>
  <c r="Q75" i="1"/>
  <c r="Q79" i="1"/>
  <c r="Q76" i="1"/>
  <c r="Q84" i="1"/>
  <c r="Q77" i="1"/>
  <c r="Q85" i="1"/>
  <c r="Q36" i="1"/>
  <c r="Q40" i="1"/>
  <c r="Q39" i="1" s="1"/>
  <c r="Q30" i="1"/>
  <c r="Q23" i="1"/>
  <c r="Q9" i="1"/>
  <c r="Q8" i="1"/>
  <c r="Q22" i="1"/>
  <c r="Q16" i="1"/>
  <c r="Q12" i="1"/>
  <c r="Q15" i="1"/>
  <c r="Q26" i="1"/>
  <c r="E104" i="1"/>
  <c r="E28" i="1"/>
  <c r="E108" i="1"/>
  <c r="Q11" i="1"/>
  <c r="Q101" i="1"/>
  <c r="Q100" i="1" s="1"/>
  <c r="E35" i="1"/>
  <c r="Q32" i="1"/>
  <c r="Q33" i="1"/>
  <c r="Q29" i="1"/>
  <c r="E39" i="1"/>
  <c r="Q19" i="1"/>
  <c r="Q18" i="1"/>
  <c r="K112" i="7"/>
  <c r="K104" i="7"/>
  <c r="K111" i="7"/>
  <c r="K103" i="7"/>
  <c r="K110" i="7"/>
  <c r="K117" i="7"/>
  <c r="K109" i="7"/>
  <c r="K116" i="7"/>
  <c r="K108" i="7"/>
  <c r="K115" i="7"/>
  <c r="K107" i="7"/>
  <c r="K114" i="7"/>
  <c r="K106" i="7"/>
  <c r="K113" i="7"/>
  <c r="K105" i="7"/>
  <c r="H113" i="7"/>
  <c r="H112" i="7"/>
  <c r="H111" i="7"/>
  <c r="H110" i="7"/>
  <c r="H117" i="7"/>
  <c r="H109" i="7"/>
  <c r="H116" i="7"/>
  <c r="H108" i="7"/>
  <c r="H115" i="7"/>
  <c r="H107" i="7"/>
  <c r="H114" i="7"/>
  <c r="H106" i="7"/>
  <c r="H105" i="7"/>
  <c r="H104" i="7"/>
  <c r="H103" i="7"/>
  <c r="E72" i="7"/>
  <c r="E7" i="7"/>
  <c r="E65" i="7"/>
  <c r="E58" i="7"/>
  <c r="Q104" i="1"/>
  <c r="E21" i="1"/>
  <c r="E14" i="1"/>
  <c r="E7" i="1"/>
  <c r="E143" i="7"/>
  <c r="E40" i="7"/>
  <c r="E102" i="7"/>
  <c r="AL24" i="10"/>
  <c r="E59" i="1"/>
  <c r="Q96" i="1" l="1"/>
  <c r="Q7" i="1"/>
  <c r="Q21" i="1"/>
  <c r="Q14" i="1"/>
  <c r="Q28" i="1"/>
  <c r="K102" i="7"/>
  <c r="H102" i="7"/>
  <c r="Q74" i="1" l="1"/>
  <c r="X24" i="10" l="1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Y7" i="10"/>
  <c r="V10" i="10" s="1"/>
  <c r="H10" i="10" l="1"/>
  <c r="P10" i="10"/>
  <c r="W10" i="10"/>
  <c r="X10" i="10"/>
  <c r="G10" i="10"/>
  <c r="O10" i="10"/>
  <c r="C10" i="10"/>
  <c r="K10" i="10"/>
  <c r="S10" i="10"/>
  <c r="Q10" i="10"/>
  <c r="Y10" i="10"/>
  <c r="D10" i="10"/>
  <c r="L10" i="10"/>
  <c r="T10" i="10"/>
  <c r="I10" i="10"/>
  <c r="E10" i="10"/>
  <c r="M10" i="10"/>
  <c r="U10" i="10"/>
  <c r="J10" i="10"/>
  <c r="R10" i="10"/>
  <c r="F10" i="10"/>
  <c r="N10" i="10"/>
  <c r="Y14" i="10" l="1"/>
  <c r="Y22" i="10"/>
  <c r="Y18" i="10"/>
  <c r="Y21" i="10"/>
  <c r="Y17" i="10"/>
  <c r="Y19" i="10"/>
  <c r="Y16" i="10"/>
  <c r="Y20" i="10"/>
  <c r="Y23" i="10"/>
  <c r="Y15" i="10"/>
  <c r="Y24" i="10" l="1"/>
  <c r="Q61" i="1" l="1"/>
  <c r="Q62" i="1"/>
  <c r="Q63" i="1"/>
  <c r="Q64" i="1"/>
  <c r="Q65" i="1"/>
  <c r="Q66" i="1"/>
  <c r="Q67" i="1"/>
  <c r="Q68" i="1"/>
  <c r="Q69" i="1"/>
  <c r="Q70" i="1"/>
  <c r="Q71" i="1"/>
  <c r="Q72" i="1"/>
  <c r="Q60" i="1"/>
  <c r="Q59" i="1" l="1"/>
  <c r="Q111" i="1"/>
  <c r="Q110" i="1"/>
  <c r="Q120" i="1"/>
  <c r="Q119" i="1"/>
  <c r="Q113" i="1"/>
  <c r="Q121" i="1"/>
  <c r="Q112" i="1"/>
  <c r="Q117" i="1"/>
  <c r="Q116" i="1"/>
  <c r="Q35" i="1"/>
  <c r="Q115" i="1" l="1"/>
  <c r="Q108" i="1"/>
  <c r="Q118" i="1"/>
</calcChain>
</file>

<file path=xl/sharedStrings.xml><?xml version="1.0" encoding="utf-8"?>
<sst xmlns="http://schemas.openxmlformats.org/spreadsheetml/2006/main" count="555" uniqueCount="271">
  <si>
    <t>3. Instalaciones</t>
  </si>
  <si>
    <t>Muy malo</t>
  </si>
  <si>
    <t>Malo</t>
  </si>
  <si>
    <t>Regular</t>
  </si>
  <si>
    <t>Bueno</t>
  </si>
  <si>
    <t>Muy bueno</t>
  </si>
  <si>
    <t xml:space="preserve">          Mejorar instalaciones</t>
  </si>
  <si>
    <t xml:space="preserve">          Mayor número de sucursales FONACOT</t>
  </si>
  <si>
    <t xml:space="preserve">          Directorio de EC afiliados</t>
  </si>
  <si>
    <t xml:space="preserve">          Se envíen estados de cuenta y tarjetas a los domicilios o por internet</t>
  </si>
  <si>
    <t xml:space="preserve">          Más TPV en EC afiliados para realizar pagos con tarjeta</t>
  </si>
  <si>
    <t xml:space="preserve">          Agilizar tramites en las sucursales y personal amable</t>
  </si>
  <si>
    <t xml:space="preserve">          Aceptar referencias con teléfonos celulares</t>
  </si>
  <si>
    <t xml:space="preserve">          Difusión y  Promociones</t>
  </si>
  <si>
    <t xml:space="preserve">          Que se mantenga la tasa de interés o sea mas baja</t>
  </si>
  <si>
    <t xml:space="preserve">          Actualizar la base de datos</t>
  </si>
  <si>
    <t xml:space="preserve">          Ampliar dias de atención</t>
  </si>
  <si>
    <t xml:space="preserve">          Mayor información y al llenar las solicitudes</t>
  </si>
  <si>
    <t xml:space="preserve">          Otorgar créditos para otro tipo de bienes y servicios.</t>
  </si>
  <si>
    <t xml:space="preserve">          Ampliar linea de crédito.</t>
  </si>
  <si>
    <t xml:space="preserve">          Mejorar página de Internet</t>
  </si>
  <si>
    <t xml:space="preserve">          Mejorar el sistema </t>
  </si>
  <si>
    <t xml:space="preserve">          Ampliar los plazos</t>
  </si>
  <si>
    <t xml:space="preserve">          Realizar trámite en el Centro de Trabajo</t>
  </si>
  <si>
    <t xml:space="preserve">          Mejorar el servicio en los EC afiliados</t>
  </si>
  <si>
    <t>Ninguna, todo esta bien</t>
  </si>
  <si>
    <t>En caso afirmativo, ¿la tecnología o sistema de cómputo?:</t>
  </si>
  <si>
    <t xml:space="preserve">PERCEPCIÓN  DEL SERVICIO </t>
  </si>
  <si>
    <t>Si</t>
  </si>
  <si>
    <t>No</t>
  </si>
  <si>
    <t xml:space="preserve">No funcionó                      </t>
  </si>
  <si>
    <t xml:space="preserve">Es lento e ineficiente            </t>
  </si>
  <si>
    <t>Es rápido y eficiente</t>
  </si>
  <si>
    <t>Masculino</t>
  </si>
  <si>
    <t>Femenino</t>
  </si>
  <si>
    <t>18 a 27 años</t>
  </si>
  <si>
    <t xml:space="preserve">28 a 37 años </t>
  </si>
  <si>
    <t>38 a 47 años</t>
  </si>
  <si>
    <t>48 a 57 años</t>
  </si>
  <si>
    <t>Mas de 58 años</t>
  </si>
  <si>
    <t>EN SU OPINIÓN, QUÉ CALIFICACIÓN DARÍA A LOS SIGUIENTES ASPECTOS DEL SERVICIO DEL INSTITUTO FONACOT, dónde 10 es la calificación más alta y 0 la más baja.</t>
  </si>
  <si>
    <t>MUY MALO</t>
  </si>
  <si>
    <t>MALO</t>
  </si>
  <si>
    <t>REGULAR</t>
  </si>
  <si>
    <t>MUY BUENO</t>
  </si>
  <si>
    <t>1.- SI</t>
  </si>
  <si>
    <t>2.- NO</t>
  </si>
  <si>
    <t>1.-No pidan tantos requisitos</t>
  </si>
  <si>
    <t>2.- Que capaciten al personal</t>
  </si>
  <si>
    <t xml:space="preserve">3.- Personal mas amable. </t>
  </si>
  <si>
    <t xml:space="preserve">4.- Ampliar el horario de servicio </t>
  </si>
  <si>
    <t>5.- Que el trámite se realice por internet.</t>
  </si>
  <si>
    <t>6.- Que el trámite se pueda realizar por teléfono</t>
  </si>
  <si>
    <t>7.- Que una sola persona me atienda y me resuelva</t>
  </si>
  <si>
    <t>8.- Que no se tarden tanto tiempo.</t>
  </si>
  <si>
    <t>9.- Que alguien solucione las quejas</t>
  </si>
  <si>
    <t>10.- Que los formatos sean sencillos</t>
  </si>
  <si>
    <t>11.- Eliminar errores</t>
  </si>
  <si>
    <t>12.- Que la información sea consistente</t>
  </si>
  <si>
    <t>13.- Que no pidan la información mas de una vez</t>
  </si>
  <si>
    <t>14.- Otro ¿Cuál?</t>
  </si>
  <si>
    <t xml:space="preserve">       Ninguna, todo esta bien</t>
  </si>
  <si>
    <t>Mejorar el servicio en los EC afiliados</t>
  </si>
  <si>
    <t>Realizar trámite en el Centro de Trabajo</t>
  </si>
  <si>
    <t>Ampliar los plazos</t>
  </si>
  <si>
    <t xml:space="preserve">Mejorar el sistema </t>
  </si>
  <si>
    <t>Mejorar página de Internet</t>
  </si>
  <si>
    <t>Ampliar linea de crédito.</t>
  </si>
  <si>
    <t>Otorgar créditos para otro tipo de bienes y servicios.</t>
  </si>
  <si>
    <t>Mayor información y al llenar las solicitudes</t>
  </si>
  <si>
    <t>Ampliar dias de atención</t>
  </si>
  <si>
    <t>Actualizar la base de datos</t>
  </si>
  <si>
    <t>Que se mantenga la tasa de interés o sea mas baja</t>
  </si>
  <si>
    <t>Difusión y  Promociones</t>
  </si>
  <si>
    <t>Aceptar referencias con teléfonos celulares</t>
  </si>
  <si>
    <t>Agilizar tramites en las sucursales y personal amable</t>
  </si>
  <si>
    <t>Más TPV en EC afiliados para realizar pagos con tarjeta</t>
  </si>
  <si>
    <t>Se envíen estados de cuenta y tarjetas a los domicilios o por internet</t>
  </si>
  <si>
    <t>Directorio de EC afiliados</t>
  </si>
  <si>
    <t>Mayor número de sucursales FONACOT</t>
  </si>
  <si>
    <t>Mejorar instalaciones</t>
  </si>
  <si>
    <t>13. ¿Al realizar su trámite, sintío en algún momento descriminación?</t>
  </si>
  <si>
    <t>12. ¿Conoce usted la estrategia de Regulación Base Cero del Gobierno Federal?</t>
  </si>
  <si>
    <t>|</t>
  </si>
  <si>
    <t>12. Del siguiente listado, ¿podría indicarme las sugerencias para mejorar el servicio?</t>
  </si>
  <si>
    <t xml:space="preserve">BUENO </t>
  </si>
  <si>
    <t>10. Facilidad para realizar este trámite:</t>
  </si>
  <si>
    <t>9. Instalaciones</t>
  </si>
  <si>
    <t>8. Rapidez del servicio:</t>
  </si>
  <si>
    <t>7. Amabilidad del personal que le atendió:</t>
  </si>
  <si>
    <t>6. Claridad de la información proporcionada por el personal de INFONACOT:</t>
  </si>
  <si>
    <t>5. Información a través de trípticos, carteles, página de Internet para realizar el trámite</t>
  </si>
  <si>
    <t>4. Facilidad para localizar y acceder a las oficinas de FONACOT:</t>
  </si>
  <si>
    <t>2.  NO</t>
  </si>
  <si>
    <t>1.  SÍ</t>
  </si>
  <si>
    <t>3. Una vez entregados todos los documentos en la sucursal FONACOT, ¿El trámite se realizó sin errores?</t>
  </si>
  <si>
    <t>2. ¿Tuvo que dar algún tipo de gratificación para que le dieran el servicio, independientemente del pago por consulta del Buró de Crédito?</t>
  </si>
  <si>
    <t>1.- Nombre del puesto que ocupa</t>
  </si>
  <si>
    <t xml:space="preserve">Afiliación Centros de Trabajo </t>
  </si>
  <si>
    <t>Afiliación del Trabajador</t>
  </si>
  <si>
    <t>Subdirección General de Negocio, Productos e Investigación de Mercados</t>
  </si>
  <si>
    <t>Dirección de Investigación de Mercados</t>
  </si>
  <si>
    <t>Octubre - Diciembre</t>
  </si>
  <si>
    <t>Enero - Marzo</t>
  </si>
  <si>
    <t>Abril - Junio</t>
  </si>
  <si>
    <t>Julio - Septiembre</t>
  </si>
  <si>
    <t>Enero</t>
  </si>
  <si>
    <t>Febrero</t>
  </si>
  <si>
    <t>Abril</t>
  </si>
  <si>
    <t>Mayo</t>
  </si>
  <si>
    <t>Junio</t>
  </si>
  <si>
    <t>Marzo</t>
  </si>
  <si>
    <t>Agosto</t>
  </si>
  <si>
    <t>Septiembre</t>
  </si>
  <si>
    <t>Octubre</t>
  </si>
  <si>
    <t>Noviembre</t>
  </si>
  <si>
    <t>Diciembre</t>
  </si>
  <si>
    <t>Julio</t>
  </si>
  <si>
    <t>HISTÓRICO ENCUESTAS DE BIENVENIDA DE CLIENTES QUE EJERCEN CRÉDITOS PARA IMPREVISTOS</t>
  </si>
  <si>
    <t>Fecha de Ejercimiento</t>
  </si>
  <si>
    <t>1-31 de Enero 2013</t>
  </si>
  <si>
    <t>1-28 de Febrero 2013</t>
  </si>
  <si>
    <t>1-31 de Marzo 2013</t>
  </si>
  <si>
    <t>1-30 de Abril 2013</t>
  </si>
  <si>
    <t>1-31 de Mayo 2013</t>
  </si>
  <si>
    <t>1-30 Junio 2013</t>
  </si>
  <si>
    <t>1-31 Agosto 2013</t>
  </si>
  <si>
    <t>1-30 Septiembre 2013</t>
  </si>
  <si>
    <t>1-31 Octubre 2013</t>
  </si>
  <si>
    <t>1-30 Noviembre 2013</t>
  </si>
  <si>
    <t>1-31 Diciembre 2013</t>
  </si>
  <si>
    <t>1-31 de Enero 2014</t>
  </si>
  <si>
    <t>1-28 de Febrero 2014</t>
  </si>
  <si>
    <t>1-31 de Marzo 2014</t>
  </si>
  <si>
    <t>1-31 de Mayo 2014</t>
  </si>
  <si>
    <t>1-30 de Junio 2014</t>
  </si>
  <si>
    <t>1-31 Julio 2014</t>
  </si>
  <si>
    <t>1-31 Agosto 2014</t>
  </si>
  <si>
    <t>1-30 Septiembre 2014</t>
  </si>
  <si>
    <t>1-31 Octubre 2014</t>
  </si>
  <si>
    <t>1-30 Noviembre 2014</t>
  </si>
  <si>
    <t>1-31 Diciembre 2014</t>
  </si>
  <si>
    <t>Total</t>
  </si>
  <si>
    <t>Muestra (Número de Encuestas)</t>
  </si>
  <si>
    <t>Nivel del Confianza</t>
  </si>
  <si>
    <t>Margen de error</t>
  </si>
  <si>
    <t>+ - 3.9%</t>
  </si>
  <si>
    <t>+ - 6.1%</t>
  </si>
  <si>
    <t>+ - 5.4%</t>
  </si>
  <si>
    <t>+ - 5.8%</t>
  </si>
  <si>
    <t>+ - 7.0%</t>
  </si>
  <si>
    <t>+ - 8.5%</t>
  </si>
  <si>
    <t>+ - 6.8%</t>
  </si>
  <si>
    <t>+ - 6.6%</t>
  </si>
  <si>
    <t>+ - 6.9%</t>
  </si>
  <si>
    <t>+ - 6.7%</t>
  </si>
  <si>
    <t>Proporción del Total de Encuestas</t>
  </si>
  <si>
    <t xml:space="preserve"> </t>
  </si>
  <si>
    <t>Programa Institucional</t>
  </si>
  <si>
    <t xml:space="preserve">Promedio </t>
  </si>
  <si>
    <t>Pago de deuda</t>
  </si>
  <si>
    <t>Remodelar/Ampliar el hogar</t>
  </si>
  <si>
    <t>Colegiaturas/Uniformes/Útiles escolares</t>
  </si>
  <si>
    <t>Adquisición/Reparación de automóvil</t>
  </si>
  <si>
    <t>Viajes o eventos</t>
  </si>
  <si>
    <t>Pago de atención médica</t>
  </si>
  <si>
    <t>Muebles/Electrodomésticos/Línea blanca</t>
  </si>
  <si>
    <t>Pago de servicios</t>
  </si>
  <si>
    <t>Otros</t>
  </si>
  <si>
    <t>No contestó/No especificó</t>
  </si>
  <si>
    <t>Total general</t>
  </si>
  <si>
    <t>Total
2015</t>
  </si>
  <si>
    <t>Número de encuestas aplicadas</t>
  </si>
  <si>
    <t xml:space="preserve">Género </t>
  </si>
  <si>
    <t>Edad</t>
  </si>
  <si>
    <r>
      <t xml:space="preserve">1. </t>
    </r>
    <r>
      <rPr>
        <b/>
        <sz val="7"/>
        <color theme="1"/>
        <rFont val="Times New Roman"/>
        <family val="1"/>
      </rPr>
      <t xml:space="preserve"> </t>
    </r>
    <r>
      <rPr>
        <sz val="9"/>
        <color theme="1"/>
        <rFont val="Arial"/>
        <family val="2"/>
      </rPr>
      <t xml:space="preserve">Publicidad en medios masivos (tv, radio, prensa, folletos obtenidos en oficinas gubernamentales)      </t>
    </r>
  </si>
  <si>
    <t>2. Por la Dirección General de mi Empresa</t>
  </si>
  <si>
    <t>3. Por la Dirección de Recursos Humanos</t>
  </si>
  <si>
    <t>4. Por los empleados</t>
  </si>
  <si>
    <t xml:space="preserve">5. Me llego información por Correo Electrónico                                    </t>
  </si>
  <si>
    <t xml:space="preserve">6. Redes Sociales                                                 </t>
  </si>
  <si>
    <t>1. Satisfacción General del Trámite de Afiliación de su empresa a FONACOT</t>
  </si>
  <si>
    <t>2. ¿Cómo se enteró de FONACOT?</t>
  </si>
  <si>
    <t>3. ¿Por qué motivo decidió afiliar su empresa a Fonacot?</t>
  </si>
  <si>
    <t>1. Por disposición oficial</t>
  </si>
  <si>
    <t>2. Por voluntad propia</t>
  </si>
  <si>
    <t>3. Por solicitud de los empleados</t>
  </si>
  <si>
    <t>4. ¿Utilizó la página de internet de FONACOT para realizar el trámite?</t>
  </si>
  <si>
    <t>4.1 ¿ La página de internet de FONACOT, le parece que… ?:</t>
  </si>
  <si>
    <t>1. SI</t>
  </si>
  <si>
    <t>2. NO</t>
  </si>
  <si>
    <t>5. ¿La información que obtuvo para realizar el trámite en línea fue suficiente?</t>
  </si>
  <si>
    <t>1. Llamé al Call Center para pedir información</t>
  </si>
  <si>
    <t xml:space="preserve">2. Lo leí en la página de internet de FONACOT </t>
  </si>
  <si>
    <t>6. ¿Cómo se enteró del registro en línea?</t>
  </si>
  <si>
    <t>8. Amabilidad del personal que le atendió:</t>
  </si>
  <si>
    <t>9. Las Instalaciones</t>
  </si>
  <si>
    <t>10. El servicio proporcionado por el Instituto FONACOT (en general)</t>
  </si>
  <si>
    <t>11. ¿Tuvo que dar algún tipo de gratificación (dinero) para que le dieran el servicio?</t>
  </si>
  <si>
    <t xml:space="preserve">12. ¿Al realizar su trámite, sintió discriminación en algún momento? </t>
  </si>
  <si>
    <t>12.1 ¿Puede señalar por favor la probable causa de tal situación?</t>
  </si>
  <si>
    <r>
      <t xml:space="preserve">1.- </t>
    </r>
    <r>
      <rPr>
        <sz val="9"/>
        <color theme="1"/>
        <rFont val="Arial"/>
        <family val="2"/>
      </rPr>
      <t xml:space="preserve">Por ser una persona adulta mayor                         </t>
    </r>
  </si>
  <si>
    <r>
      <t>2.</t>
    </r>
    <r>
      <rPr>
        <sz val="9"/>
        <color theme="1"/>
        <rFont val="Arial"/>
        <family val="2"/>
      </rPr>
      <t xml:space="preserve"> Por ser una persona con discapacidad</t>
    </r>
  </si>
  <si>
    <r>
      <t>3.</t>
    </r>
    <r>
      <rPr>
        <sz val="9"/>
        <color theme="1"/>
        <rFont val="Arial"/>
        <family val="2"/>
      </rPr>
      <t xml:space="preserve"> Por ser afrodescendiente                                        </t>
    </r>
  </si>
  <si>
    <r>
      <t>4.</t>
    </r>
    <r>
      <rPr>
        <sz val="9"/>
        <color theme="1"/>
        <rFont val="Arial"/>
        <family val="2"/>
      </rPr>
      <t xml:space="preserve"> Por ser una persona con VIH o tener SIDA</t>
    </r>
  </si>
  <si>
    <r>
      <t>5.</t>
    </r>
    <r>
      <rPr>
        <sz val="9"/>
        <color theme="1"/>
        <rFont val="Arial"/>
        <family val="2"/>
      </rPr>
      <t xml:space="preserve"> Por sus creencias religiosas                                  </t>
    </r>
    <r>
      <rPr>
        <b/>
        <sz val="9"/>
        <color theme="1"/>
        <rFont val="Arial"/>
        <family val="2"/>
      </rPr>
      <t xml:space="preserve">  </t>
    </r>
  </si>
  <si>
    <r>
      <t>6.</t>
    </r>
    <r>
      <rPr>
        <sz val="9"/>
        <color theme="1"/>
        <rFont val="Arial"/>
        <family val="2"/>
      </rPr>
      <t xml:space="preserve"> Por su preferencia sexual</t>
    </r>
  </si>
  <si>
    <r>
      <t>7.</t>
    </r>
    <r>
      <rPr>
        <sz val="9"/>
        <color theme="1"/>
        <rFont val="Arial"/>
        <family val="2"/>
      </rPr>
      <t xml:space="preserve"> Por su grupo étnico                                                 </t>
    </r>
  </si>
  <si>
    <r>
      <t>8.</t>
    </r>
    <r>
      <rPr>
        <sz val="9"/>
        <color theme="1"/>
        <rFont val="Arial"/>
        <family val="2"/>
      </rPr>
      <t xml:space="preserve"> Por ser joven</t>
    </r>
  </si>
  <si>
    <r>
      <t>9.</t>
    </r>
    <r>
      <rPr>
        <sz val="9"/>
        <color theme="1"/>
        <rFont val="Arial"/>
        <family val="2"/>
      </rPr>
      <t xml:space="preserve"> Por ser migrante                                                    </t>
    </r>
  </si>
  <si>
    <r>
      <t>10.</t>
    </r>
    <r>
      <rPr>
        <sz val="9"/>
        <color theme="1"/>
        <rFont val="Arial"/>
        <family val="2"/>
      </rPr>
      <t xml:space="preserve"> Por ser una persona trabajadora del hogar</t>
    </r>
  </si>
  <si>
    <r>
      <t>11.</t>
    </r>
    <r>
      <rPr>
        <sz val="9"/>
        <color theme="1"/>
        <rFont val="Arial"/>
        <family val="2"/>
      </rPr>
      <t xml:space="preserve"> Por ser hombre o mujer                                         </t>
    </r>
  </si>
  <si>
    <r>
      <t>12.</t>
    </r>
    <r>
      <rPr>
        <sz val="9"/>
        <color theme="1"/>
        <rFont val="Arial"/>
        <family val="2"/>
      </rPr>
      <t xml:space="preserve"> Por sus ideas políticas</t>
    </r>
  </si>
  <si>
    <t>13.  ¿Tiene usted alguna propuesta o sugerencia para mejorar el trámite?:</t>
  </si>
  <si>
    <t>7. ¿Considera amigable el portal de Fonacot? (Amigable significa que pudo encontrar lo que necesitaba rápidamente, así como una navegación clara y funcional dentro del portal)</t>
  </si>
  <si>
    <t>15. Edad</t>
  </si>
  <si>
    <t>14. Para finalizar la encuesta le solicito que me proporcione la siguiente información estadística: Sexo</t>
  </si>
  <si>
    <t>1. No pedir tantos requisitos</t>
  </si>
  <si>
    <r>
      <t>13.</t>
    </r>
    <r>
      <rPr>
        <sz val="9"/>
        <color theme="1"/>
        <rFont val="Arial"/>
        <family val="2"/>
      </rPr>
      <t xml:space="preserve">Otra, indicar ¿cuál? </t>
    </r>
  </si>
  <si>
    <t>2. Capacitación al personal.</t>
  </si>
  <si>
    <t xml:space="preserve">3. Personal más amable.                                               </t>
  </si>
  <si>
    <t>4. Ampliar los horarios de atención.</t>
  </si>
  <si>
    <t xml:space="preserve">5. Trámite por Internet.                                                  </t>
  </si>
  <si>
    <t>6. Trámite por teléfono</t>
  </si>
  <si>
    <t>7. Que una sola persona atienda y resuelva</t>
  </si>
  <si>
    <t>8. Que no se tarden tanto tiempo</t>
  </si>
  <si>
    <t xml:space="preserve">9. Que alguien solucione quejas.                                 </t>
  </si>
  <si>
    <t>10. Que los formatos sean sencillo.</t>
  </si>
  <si>
    <t xml:space="preserve">11. Eliminar errores.                                                       </t>
  </si>
  <si>
    <t>12. Que la información sea consistente</t>
  </si>
  <si>
    <t xml:space="preserve">13. Que no soliciten la información más de una vez.     </t>
  </si>
  <si>
    <t>15. No tengo ninguna propuesta</t>
  </si>
  <si>
    <t>1. Información realizar este el trámite:</t>
  </si>
  <si>
    <t>2. Amabilidad del personal que le atendió:</t>
  </si>
  <si>
    <t>4. El servicio proporcionado por el Instituto FONACOT (en general):</t>
  </si>
  <si>
    <t>5. ¿Tuvo que dar algún tipo de gratificación (dinero) para que le dieran el servicio?</t>
  </si>
  <si>
    <t xml:space="preserve">6. ¿Al realizar su trámite, sintió discriminación en algún momento? </t>
  </si>
  <si>
    <t xml:space="preserve">   ¿Puede señalar por favor la probable causa de tal situación?</t>
  </si>
  <si>
    <t>14. No senti discriminación alguna</t>
  </si>
  <si>
    <t>7. ¿Tiene usted alguna propuesta o sugerencia para mejorar el trámite?:</t>
  </si>
  <si>
    <t>1. No pidan tantos requisitos</t>
  </si>
  <si>
    <t>2. Que capaciten al personal</t>
  </si>
  <si>
    <t>3. Personal mas amable</t>
  </si>
  <si>
    <t xml:space="preserve">4. Ampliar el horario de servicio </t>
  </si>
  <si>
    <t>5. Que el trámite se realice por internet</t>
  </si>
  <si>
    <t>6. Que el trámite se pueda realizar por teléfono</t>
  </si>
  <si>
    <t>9. Que alguien solucione las quejas</t>
  </si>
  <si>
    <t>10. Que los formatos sean sencillos</t>
  </si>
  <si>
    <t>11. Eliminar errores</t>
  </si>
  <si>
    <t>13. Que no pidan la información mas de una vez</t>
  </si>
  <si>
    <t>14. Otro ¿Cuál?</t>
  </si>
  <si>
    <t xml:space="preserve">1. No funcionó                      </t>
  </si>
  <si>
    <t xml:space="preserve">2. Es lento e ineficiente            </t>
  </si>
  <si>
    <t>3. Es rápido y eficiente</t>
  </si>
  <si>
    <t>10. Para finalizar la encuesta le solicito que me proporcione la siguiente información estadística: Sexo</t>
  </si>
  <si>
    <t>11. Edad</t>
  </si>
  <si>
    <t>9. ¿Usted ha sentido que este trámite ha mejorado?</t>
  </si>
  <si>
    <t>7. Visita de personal de Fonacot a mi empresa</t>
  </si>
  <si>
    <t xml:space="preserve">8. Otro ¿Cuál?                                </t>
  </si>
  <si>
    <t>Secretaría del Trabajo/Ley Federal de Trabajo</t>
  </si>
  <si>
    <t>Por recomendación de otra empresa</t>
  </si>
  <si>
    <t>Internet Facebook, Twitter/ Página Fonacot, SAT u otras gubernamentales</t>
  </si>
  <si>
    <t>Revitas o periódicos, volantes</t>
  </si>
  <si>
    <t>Correo postal de INFONACOT</t>
  </si>
  <si>
    <t>Ya conocía al instituto</t>
  </si>
  <si>
    <t>Curso o capacitación.</t>
  </si>
  <si>
    <t>Recibí información de personas y/o instituciónes</t>
  </si>
  <si>
    <t>8. ¿Considera que el tiempo del trámite fue adecuado?</t>
  </si>
  <si>
    <t>12. ¿Utilizó algún tipo de tecnología o sistema de cómputo?</t>
  </si>
  <si>
    <t>14. Otra, ¿cuál?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</si>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</sst>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\ _P_t_s_-;\-* #,##0.00\ _P_t_s_-;_-* &quot;-&quot;??\ _P_t_s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rgb="FFC00000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24"/>
      </patternFill>
    </fill>
    <fill>
      <patternFill patternType="solid">
        <fgColor theme="9" tint="0.79998168889431442"/>
        <bgColor indexed="24"/>
      </patternFill>
    </fill>
    <fill>
      <patternFill patternType="solid">
        <fgColor rgb="FFFFFF00"/>
        <bgColor indexed="2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72">
    <xf numFmtId="0" fontId="0" fillId="0" borderId="0" xfId="0"/>
    <xf numFmtId="0" fontId="9" fillId="2" borderId="2" xfId="2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9" fillId="2" borderId="1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164" fontId="9" fillId="0" borderId="12" xfId="1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 vertical="center" wrapText="1"/>
    </xf>
    <xf numFmtId="164" fontId="9" fillId="0" borderId="5" xfId="1" applyNumberFormat="1" applyFont="1" applyFill="1" applyBorder="1" applyAlignment="1">
      <alignment horizontal="center" vertical="center" wrapText="1"/>
    </xf>
    <xf numFmtId="164" fontId="7" fillId="4" borderId="2" xfId="1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1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3" fillId="2" borderId="0" xfId="0" applyFont="1" applyFill="1" applyAlignment="1">
      <alignment horizontal="right"/>
    </xf>
    <xf numFmtId="164" fontId="9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8" fillId="0" borderId="0" xfId="3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164" fontId="7" fillId="0" borderId="0" xfId="1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vertical="center" wrapText="1"/>
    </xf>
    <xf numFmtId="164" fontId="0" fillId="2" borderId="0" xfId="0" applyNumberFormat="1" applyFill="1" applyAlignment="1">
      <alignment vertical="center"/>
    </xf>
    <xf numFmtId="14" fontId="16" fillId="6" borderId="17" xfId="0" applyNumberFormat="1" applyFont="1" applyFill="1" applyBorder="1" applyAlignment="1">
      <alignment horizontal="center" vertical="center" wrapText="1"/>
    </xf>
    <xf numFmtId="14" fontId="14" fillId="7" borderId="17" xfId="0" applyNumberFormat="1" applyFont="1" applyFill="1" applyBorder="1" applyAlignment="1">
      <alignment horizontal="center" vertical="center" wrapText="1"/>
    </xf>
    <xf numFmtId="0" fontId="0" fillId="0" borderId="17" xfId="0" applyBorder="1"/>
    <xf numFmtId="165" fontId="0" fillId="0" borderId="17" xfId="5" applyNumberFormat="1" applyFont="1" applyBorder="1"/>
    <xf numFmtId="9" fontId="0" fillId="0" borderId="17" xfId="0" applyNumberFormat="1" applyBorder="1"/>
    <xf numFmtId="9" fontId="0" fillId="0" borderId="17" xfId="1" quotePrefix="1" applyFont="1" applyBorder="1" applyAlignment="1">
      <alignment horizontal="right"/>
    </xf>
    <xf numFmtId="0" fontId="0" fillId="0" borderId="17" xfId="0" applyBorder="1" applyAlignment="1">
      <alignment horizontal="left"/>
    </xf>
    <xf numFmtId="9" fontId="0" fillId="0" borderId="17" xfId="1" applyFont="1" applyBorder="1"/>
    <xf numFmtId="0" fontId="0" fillId="0" borderId="0" xfId="0" applyBorder="1"/>
    <xf numFmtId="0" fontId="15" fillId="0" borderId="0" xfId="0" applyFont="1" applyFill="1" applyBorder="1" applyAlignment="1">
      <alignment horizontal="center"/>
    </xf>
    <xf numFmtId="164" fontId="0" fillId="0" borderId="17" xfId="0" applyNumberFormat="1" applyBorder="1"/>
    <xf numFmtId="0" fontId="13" fillId="0" borderId="17" xfId="0" applyFont="1" applyBorder="1" applyAlignment="1">
      <alignment horizontal="left"/>
    </xf>
    <xf numFmtId="10" fontId="13" fillId="2" borderId="17" xfId="1" applyNumberFormat="1" applyFont="1" applyFill="1" applyBorder="1"/>
    <xf numFmtId="164" fontId="0" fillId="0" borderId="0" xfId="0" applyNumberFormat="1" applyFill="1" applyBorder="1"/>
    <xf numFmtId="164" fontId="9" fillId="2" borderId="12" xfId="1" applyNumberFormat="1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164" fontId="9" fillId="2" borderId="5" xfId="1" applyNumberFormat="1" applyFont="1" applyFill="1" applyBorder="1" applyAlignment="1">
      <alignment horizontal="center" vertical="center" wrapText="1"/>
    </xf>
    <xf numFmtId="14" fontId="16" fillId="9" borderId="17" xfId="0" applyNumberFormat="1" applyFont="1" applyFill="1" applyBorder="1" applyAlignment="1">
      <alignment horizontal="center" vertical="center" wrapText="1"/>
    </xf>
    <xf numFmtId="49" fontId="14" fillId="7" borderId="17" xfId="0" applyNumberFormat="1" applyFont="1" applyFill="1" applyBorder="1" applyAlignment="1">
      <alignment horizontal="center" vertical="center" wrapText="1"/>
    </xf>
    <xf numFmtId="0" fontId="4" fillId="10" borderId="2" xfId="2" applyFont="1" applyFill="1" applyBorder="1" applyAlignment="1">
      <alignment horizontal="center" vertical="center" wrapText="1"/>
    </xf>
    <xf numFmtId="164" fontId="4" fillId="10" borderId="2" xfId="1" applyNumberFormat="1" applyFont="1" applyFill="1" applyBorder="1" applyAlignment="1">
      <alignment horizontal="center" vertical="center" wrapText="1"/>
    </xf>
    <xf numFmtId="0" fontId="4" fillId="10" borderId="12" xfId="2" applyFont="1" applyFill="1" applyBorder="1" applyAlignment="1">
      <alignment horizontal="center" vertical="center" wrapText="1"/>
    </xf>
    <xf numFmtId="164" fontId="4" fillId="10" borderId="12" xfId="1" applyNumberFormat="1" applyFont="1" applyFill="1" applyBorder="1" applyAlignment="1">
      <alignment horizontal="center" vertical="center" wrapText="1"/>
    </xf>
    <xf numFmtId="0" fontId="4" fillId="10" borderId="1" xfId="2" applyFont="1" applyFill="1" applyBorder="1" applyAlignment="1">
      <alignment horizontal="center" vertical="center" wrapText="1"/>
    </xf>
    <xf numFmtId="164" fontId="4" fillId="10" borderId="1" xfId="1" applyNumberFormat="1" applyFont="1" applyFill="1" applyBorder="1" applyAlignment="1">
      <alignment horizontal="center" vertical="center" wrapText="1"/>
    </xf>
    <xf numFmtId="164" fontId="4" fillId="10" borderId="5" xfId="1" applyNumberFormat="1" applyFont="1" applyFill="1" applyBorder="1" applyAlignment="1">
      <alignment horizontal="center" vertical="center" wrapText="1"/>
    </xf>
    <xf numFmtId="0" fontId="4" fillId="10" borderId="5" xfId="2" applyFont="1" applyFill="1" applyBorder="1" applyAlignment="1">
      <alignment horizontal="center" vertical="center" wrapText="1"/>
    </xf>
    <xf numFmtId="165" fontId="0" fillId="10" borderId="17" xfId="5" applyNumberFormat="1" applyFont="1" applyFill="1" applyBorder="1"/>
    <xf numFmtId="9" fontId="0" fillId="10" borderId="17" xfId="0" applyNumberFormat="1" applyFill="1" applyBorder="1"/>
    <xf numFmtId="9" fontId="0" fillId="10" borderId="17" xfId="1" quotePrefix="1" applyFont="1" applyFill="1" applyBorder="1" applyAlignment="1">
      <alignment horizontal="right"/>
    </xf>
    <xf numFmtId="9" fontId="0" fillId="10" borderId="17" xfId="1" applyFont="1" applyFill="1" applyBorder="1"/>
    <xf numFmtId="164" fontId="0" fillId="10" borderId="17" xfId="0" applyNumberFormat="1" applyFill="1" applyBorder="1"/>
    <xf numFmtId="10" fontId="13" fillId="10" borderId="17" xfId="1" applyNumberFormat="1" applyFont="1" applyFill="1" applyBorder="1"/>
    <xf numFmtId="0" fontId="6" fillId="5" borderId="3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 applyProtection="1">
      <alignment horizontal="center" vertical="center" wrapText="1"/>
    </xf>
    <xf numFmtId="164" fontId="5" fillId="11" borderId="11" xfId="3" applyNumberFormat="1" applyFont="1" applyFill="1" applyBorder="1" applyAlignment="1" applyProtection="1">
      <alignment horizontal="center" vertical="center" wrapText="1"/>
    </xf>
    <xf numFmtId="0" fontId="5" fillId="11" borderId="3" xfId="0" applyFont="1" applyFill="1" applyBorder="1" applyAlignment="1" applyProtection="1">
      <alignment horizontal="left" vertical="center" wrapText="1"/>
    </xf>
    <xf numFmtId="0" fontId="8" fillId="11" borderId="3" xfId="0" applyFont="1" applyFill="1" applyBorder="1" applyAlignment="1" applyProtection="1">
      <alignment horizontal="center" vertical="center" wrapText="1"/>
    </xf>
    <xf numFmtId="164" fontId="8" fillId="11" borderId="11" xfId="3" applyNumberFormat="1" applyFont="1" applyFill="1" applyBorder="1" applyAlignment="1" applyProtection="1">
      <alignment horizontal="center" vertical="center" wrapText="1"/>
    </xf>
    <xf numFmtId="0" fontId="8" fillId="11" borderId="3" xfId="2" applyFont="1" applyFill="1" applyBorder="1" applyAlignment="1" applyProtection="1">
      <alignment horizontal="center" vertical="center" wrapText="1"/>
    </xf>
    <xf numFmtId="164" fontId="8" fillId="11" borderId="3" xfId="3" applyNumberFormat="1" applyFont="1" applyFill="1" applyBorder="1" applyAlignment="1" applyProtection="1">
      <alignment horizontal="center" vertical="center" wrapText="1"/>
    </xf>
    <xf numFmtId="0" fontId="9" fillId="12" borderId="7" xfId="2" applyFont="1" applyFill="1" applyBorder="1" applyAlignment="1">
      <alignment horizontal="center" vertical="center" wrapText="1"/>
    </xf>
    <xf numFmtId="164" fontId="9" fillId="12" borderId="7" xfId="1" applyNumberFormat="1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vertical="center" wrapText="1"/>
    </xf>
    <xf numFmtId="0" fontId="8" fillId="8" borderId="7" xfId="0" applyFont="1" applyFill="1" applyBorder="1" applyAlignment="1" applyProtection="1">
      <alignment horizontal="center" vertical="center" wrapText="1"/>
    </xf>
    <xf numFmtId="164" fontId="8" fillId="8" borderId="18" xfId="3" applyNumberFormat="1" applyFont="1" applyFill="1" applyBorder="1" applyAlignment="1" applyProtection="1">
      <alignment horizontal="center" vertical="center" wrapText="1"/>
    </xf>
    <xf numFmtId="0" fontId="8" fillId="8" borderId="7" xfId="2" applyFont="1" applyFill="1" applyBorder="1" applyAlignment="1" applyProtection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10" borderId="17" xfId="0" applyNumberFormat="1" applyFill="1" applyBorder="1" applyAlignment="1">
      <alignment horizontal="center"/>
    </xf>
    <xf numFmtId="3" fontId="13" fillId="2" borderId="17" xfId="1" applyNumberFormat="1" applyFont="1" applyFill="1" applyBorder="1" applyAlignment="1">
      <alignment horizontal="center"/>
    </xf>
    <xf numFmtId="3" fontId="13" fillId="10" borderId="17" xfId="1" applyNumberFormat="1" applyFont="1" applyFill="1" applyBorder="1" applyAlignment="1">
      <alignment horizontal="center"/>
    </xf>
    <xf numFmtId="0" fontId="4" fillId="11" borderId="3" xfId="0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3" fillId="0" borderId="16" xfId="0" applyFont="1" applyBorder="1" applyAlignment="1"/>
    <xf numFmtId="0" fontId="19" fillId="0" borderId="16" xfId="0" applyFont="1" applyBorder="1" applyAlignment="1"/>
    <xf numFmtId="165" fontId="0" fillId="4" borderId="17" xfId="5" applyNumberFormat="1" applyFont="1" applyFill="1" applyBorder="1"/>
    <xf numFmtId="9" fontId="0" fillId="4" borderId="17" xfId="0" applyNumberFormat="1" applyFill="1" applyBorder="1"/>
    <xf numFmtId="9" fontId="0" fillId="4" borderId="17" xfId="1" quotePrefix="1" applyFont="1" applyFill="1" applyBorder="1" applyAlignment="1">
      <alignment horizontal="right"/>
    </xf>
    <xf numFmtId="9" fontId="0" fillId="4" borderId="17" xfId="1" applyFont="1" applyFill="1" applyBorder="1"/>
    <xf numFmtId="164" fontId="0" fillId="4" borderId="17" xfId="0" applyNumberFormat="1" applyFill="1" applyBorder="1"/>
    <xf numFmtId="10" fontId="13" fillId="4" borderId="17" xfId="1" applyNumberFormat="1" applyFont="1" applyFill="1" applyBorder="1"/>
    <xf numFmtId="3" fontId="13" fillId="4" borderId="17" xfId="0" applyNumberFormat="1" applyFont="1" applyFill="1" applyBorder="1" applyAlignment="1">
      <alignment horizontal="center" vertical="center"/>
    </xf>
    <xf numFmtId="3" fontId="13" fillId="4" borderId="17" xfId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2" borderId="0" xfId="2" applyFont="1" applyFill="1" applyBorder="1" applyAlignment="1">
      <alignment horizontal="center" vertical="center" wrapText="1"/>
    </xf>
    <xf numFmtId="164" fontId="9" fillId="2" borderId="0" xfId="1" applyNumberFormat="1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5" fillId="12" borderId="7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64" fontId="9" fillId="2" borderId="14" xfId="1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7" fillId="4" borderId="12" xfId="1" applyNumberFormat="1" applyFont="1" applyFill="1" applyBorder="1" applyAlignment="1">
      <alignment horizontal="center" vertical="center" wrapText="1"/>
    </xf>
    <xf numFmtId="164" fontId="7" fillId="4" borderId="8" xfId="1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9" fillId="4" borderId="2" xfId="2" applyFont="1" applyFill="1" applyBorder="1" applyAlignment="1">
      <alignment horizontal="center" vertical="center" wrapText="1"/>
    </xf>
    <xf numFmtId="164" fontId="9" fillId="4" borderId="2" xfId="1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9" fillId="4" borderId="12" xfId="2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horizontal="center" vertical="center" wrapText="1"/>
    </xf>
    <xf numFmtId="0" fontId="4" fillId="4" borderId="1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164" fontId="4" fillId="4" borderId="8" xfId="1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164" fontId="4" fillId="4" borderId="12" xfId="1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vertical="center"/>
    </xf>
    <xf numFmtId="0" fontId="24" fillId="0" borderId="0" xfId="0" applyFont="1" applyAlignment="1">
      <alignment horizontal="center"/>
    </xf>
    <xf numFmtId="0" fontId="8" fillId="13" borderId="3" xfId="0" applyFont="1" applyFill="1" applyBorder="1" applyAlignment="1" applyProtection="1">
      <alignment horizontal="center" vertical="center" wrapText="1"/>
    </xf>
    <xf numFmtId="164" fontId="8" fillId="13" borderId="11" xfId="3" applyNumberFormat="1" applyFont="1" applyFill="1" applyBorder="1" applyAlignment="1" applyProtection="1">
      <alignment horizontal="center" vertical="center" wrapText="1"/>
    </xf>
    <xf numFmtId="0" fontId="9" fillId="14" borderId="2" xfId="2" applyFont="1" applyFill="1" applyBorder="1" applyAlignment="1">
      <alignment horizontal="center" vertical="center" wrapText="1"/>
    </xf>
    <xf numFmtId="164" fontId="9" fillId="14" borderId="2" xfId="1" applyNumberFormat="1" applyFont="1" applyFill="1" applyBorder="1" applyAlignment="1">
      <alignment horizontal="center" vertical="center" wrapText="1"/>
    </xf>
    <xf numFmtId="0" fontId="9" fillId="14" borderId="12" xfId="2" applyFont="1" applyFill="1" applyBorder="1" applyAlignment="1">
      <alignment horizontal="center" vertical="center" wrapText="1"/>
    </xf>
    <xf numFmtId="164" fontId="9" fillId="14" borderId="12" xfId="1" applyNumberFormat="1" applyFont="1" applyFill="1" applyBorder="1" applyAlignment="1">
      <alignment horizontal="center" vertical="center" wrapText="1"/>
    </xf>
    <xf numFmtId="0" fontId="9" fillId="14" borderId="5" xfId="2" applyFont="1" applyFill="1" applyBorder="1" applyAlignment="1">
      <alignment horizontal="center" vertical="center" wrapText="1"/>
    </xf>
    <xf numFmtId="164" fontId="9" fillId="14" borderId="5" xfId="1" applyNumberFormat="1" applyFont="1" applyFill="1" applyBorder="1" applyAlignment="1">
      <alignment horizontal="center" vertical="center" wrapText="1"/>
    </xf>
    <xf numFmtId="0" fontId="8" fillId="14" borderId="7" xfId="0" applyFont="1" applyFill="1" applyBorder="1" applyAlignment="1" applyProtection="1">
      <alignment horizontal="center" vertical="center" wrapText="1"/>
    </xf>
    <xf numFmtId="164" fontId="8" fillId="14" borderId="18" xfId="3" applyNumberFormat="1" applyFont="1" applyFill="1" applyBorder="1" applyAlignment="1" applyProtection="1">
      <alignment horizontal="center" vertical="center" wrapText="1"/>
    </xf>
    <xf numFmtId="0" fontId="9" fillId="14" borderId="1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" fontId="6" fillId="5" borderId="9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6" xfId="0" applyNumberFormat="1" applyFont="1" applyFill="1" applyBorder="1" applyAlignment="1">
      <alignment horizontal="center" vertical="center" wrapText="1"/>
    </xf>
    <xf numFmtId="17" fontId="6" fillId="5" borderId="13" xfId="0" applyNumberFormat="1" applyFont="1" applyFill="1" applyBorder="1" applyAlignment="1">
      <alignment horizontal="center" vertical="center" wrapText="1"/>
    </xf>
    <xf numFmtId="17" fontId="6" fillId="5" borderId="11" xfId="0" applyNumberFormat="1" applyFont="1" applyFill="1" applyBorder="1" applyAlignment="1">
      <alignment horizontal="center" vertical="center" wrapText="1"/>
    </xf>
  </cellXfs>
  <cellStyles count="10">
    <cellStyle name="Estilo 1" xfId="6"/>
    <cellStyle name="Millares" xfId="5" builtinId="3"/>
    <cellStyle name="Millares 2" xfId="7"/>
    <cellStyle name="Moneda 2" xfId="8"/>
    <cellStyle name="Normal" xfId="0" builtinId="0"/>
    <cellStyle name="Normal 2" xfId="9"/>
    <cellStyle name="Normal 3" xfId="2"/>
    <cellStyle name="Porcentaje" xfId="1" builtinId="5"/>
    <cellStyle name="Porcentual 2" xfId="4"/>
    <cellStyle name="Porcentual 3" xfId="3"/>
  </cellStyles>
  <dxfs count="0"/>
  <tableStyles count="0" defaultTableStyle="TableStyleMedium2" defaultPivotStyle="PivotStyleLight16"/>
  <colors>
    <mruColors>
      <color rgb="FF99CC00"/>
      <color rgb="FFABFFD1"/>
      <color rgb="FFCDFFE4"/>
      <color rgb="FF93FFC4"/>
      <color rgb="FFFFB3B3"/>
      <color rgb="FFFF9797"/>
      <color rgb="FFCC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133350</xdr:rowOff>
    </xdr:from>
    <xdr:to>
      <xdr:col>1</xdr:col>
      <xdr:colOff>1239078</xdr:colOff>
      <xdr:row>3</xdr:row>
      <xdr:rowOff>19366</xdr:rowOff>
    </xdr:to>
    <xdr:pic>
      <xdr:nvPicPr>
        <xdr:cNvPr id="2" name="Picture 4" descr="Infonac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33350"/>
          <a:ext cx="1200978" cy="457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52917</xdr:rowOff>
    </xdr:from>
    <xdr:to>
      <xdr:col>1</xdr:col>
      <xdr:colOff>1275061</xdr:colOff>
      <xdr:row>2</xdr:row>
      <xdr:rowOff>129433</xdr:rowOff>
    </xdr:to>
    <xdr:pic>
      <xdr:nvPicPr>
        <xdr:cNvPr id="3" name="Picture 4" descr="Infonac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52917"/>
          <a:ext cx="1200978" cy="457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66258</xdr:colOff>
      <xdr:row>0</xdr:row>
      <xdr:rowOff>56322</xdr:rowOff>
    </xdr:from>
    <xdr:to>
      <xdr:col>1</xdr:col>
      <xdr:colOff>1267236</xdr:colOff>
      <xdr:row>2</xdr:row>
      <xdr:rowOff>132838</xdr:rowOff>
    </xdr:to>
    <xdr:pic>
      <xdr:nvPicPr>
        <xdr:cNvPr id="3" name="Picture 4" descr="Infonac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75" y="56322"/>
          <a:ext cx="1200978" cy="457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N72"/>
  <sheetViews>
    <sheetView zoomScale="90" zoomScaleNormal="90" workbookViewId="0">
      <pane xSplit="13" ySplit="6" topLeftCell="AI7" activePane="bottomRight" state="frozen"/>
      <selection pane="topRight" activeCell="N1" sqref="N1"/>
      <selection pane="bottomLeft" activeCell="A7" sqref="A7"/>
      <selection pane="bottomRight" activeCell="AM14" sqref="AM14"/>
    </sheetView>
  </sheetViews>
  <sheetFormatPr baseColWidth="10" defaultRowHeight="14.4" x14ac:dyDescent="0.3"/>
  <cols>
    <col min="1" max="1" width="5.33203125" customWidth="1"/>
    <col min="2" max="2" width="47.6640625" customWidth="1"/>
    <col min="3" max="14" width="11.6640625" hidden="1" customWidth="1"/>
    <col min="15" max="15" width="13.109375" hidden="1" customWidth="1"/>
    <col min="16" max="24" width="11.6640625" hidden="1" customWidth="1"/>
    <col min="25" max="25" width="10.88671875" hidden="1" customWidth="1"/>
    <col min="26" max="26" width="11.88671875" customWidth="1"/>
    <col min="27" max="27" width="13.88671875" customWidth="1"/>
    <col min="32" max="35" width="11.44140625" customWidth="1"/>
    <col min="36" max="36" width="13.44140625" customWidth="1"/>
    <col min="37" max="37" width="11.44140625" customWidth="1"/>
  </cols>
  <sheetData>
    <row r="1" spans="1:38" ht="15" x14ac:dyDescent="0.25">
      <c r="AL1" s="41" t="s">
        <v>157</v>
      </c>
    </row>
    <row r="2" spans="1:38" x14ac:dyDescent="0.3">
      <c r="AL2" s="41" t="s">
        <v>101</v>
      </c>
    </row>
    <row r="5" spans="1:38" ht="21.75" customHeight="1" x14ac:dyDescent="0.3">
      <c r="B5" s="108" t="s">
        <v>118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</row>
    <row r="6" spans="1:38" ht="49.5" customHeight="1" x14ac:dyDescent="0.25">
      <c r="B6" s="98" t="s">
        <v>119</v>
      </c>
      <c r="C6" s="49" t="s">
        <v>120</v>
      </c>
      <c r="D6" s="49" t="s">
        <v>121</v>
      </c>
      <c r="E6" s="49" t="s">
        <v>122</v>
      </c>
      <c r="F6" s="49" t="s">
        <v>123</v>
      </c>
      <c r="G6" s="49" t="s">
        <v>124</v>
      </c>
      <c r="H6" s="49" t="s">
        <v>125</v>
      </c>
      <c r="I6" s="49" t="s">
        <v>126</v>
      </c>
      <c r="J6" s="49" t="s">
        <v>127</v>
      </c>
      <c r="K6" s="49" t="s">
        <v>128</v>
      </c>
      <c r="L6" s="49" t="s">
        <v>129</v>
      </c>
      <c r="M6" s="49" t="s">
        <v>130</v>
      </c>
      <c r="N6" s="68" t="s">
        <v>131</v>
      </c>
      <c r="O6" s="68" t="s">
        <v>132</v>
      </c>
      <c r="P6" s="68" t="s">
        <v>133</v>
      </c>
      <c r="Q6" s="68" t="s">
        <v>134</v>
      </c>
      <c r="R6" s="68" t="s">
        <v>135</v>
      </c>
      <c r="S6" s="68" t="s">
        <v>136</v>
      </c>
      <c r="T6" s="68" t="s">
        <v>137</v>
      </c>
      <c r="U6" s="68" t="s">
        <v>138</v>
      </c>
      <c r="V6" s="68" t="s">
        <v>139</v>
      </c>
      <c r="W6" s="68" t="s">
        <v>140</v>
      </c>
      <c r="X6" s="68" t="s">
        <v>141</v>
      </c>
      <c r="Y6" s="68" t="s">
        <v>142</v>
      </c>
      <c r="Z6" s="69" t="s">
        <v>106</v>
      </c>
      <c r="AA6" s="69" t="s">
        <v>107</v>
      </c>
      <c r="AB6" s="69" t="s">
        <v>111</v>
      </c>
      <c r="AC6" s="69" t="s">
        <v>108</v>
      </c>
      <c r="AD6" s="69" t="s">
        <v>109</v>
      </c>
      <c r="AE6" s="69" t="s">
        <v>110</v>
      </c>
      <c r="AF6" s="69" t="s">
        <v>117</v>
      </c>
      <c r="AG6" s="69" t="s">
        <v>112</v>
      </c>
      <c r="AH6" s="69" t="s">
        <v>113</v>
      </c>
      <c r="AI6" s="69" t="s">
        <v>114</v>
      </c>
      <c r="AJ6" s="69" t="s">
        <v>115</v>
      </c>
      <c r="AK6" s="69" t="s">
        <v>116</v>
      </c>
      <c r="AL6" s="50" t="s">
        <v>171</v>
      </c>
    </row>
    <row r="7" spans="1:38" x14ac:dyDescent="0.3">
      <c r="B7" s="51" t="s">
        <v>143</v>
      </c>
      <c r="C7" s="52">
        <v>610</v>
      </c>
      <c r="D7" s="52">
        <v>613</v>
      </c>
      <c r="E7" s="52">
        <v>259</v>
      </c>
      <c r="F7" s="52">
        <v>329</v>
      </c>
      <c r="G7" s="52">
        <v>320</v>
      </c>
      <c r="H7" s="52">
        <v>324</v>
      </c>
      <c r="I7" s="52">
        <v>285</v>
      </c>
      <c r="J7" s="52">
        <v>122</v>
      </c>
      <c r="K7" s="52">
        <v>100</v>
      </c>
      <c r="L7" s="52">
        <v>100</v>
      </c>
      <c r="M7" s="52">
        <v>100</v>
      </c>
      <c r="N7" s="52">
        <v>101</v>
      </c>
      <c r="O7" s="52">
        <v>208</v>
      </c>
      <c r="P7" s="52">
        <v>222</v>
      </c>
      <c r="Q7" s="52">
        <v>200</v>
      </c>
      <c r="R7" s="52">
        <v>200</v>
      </c>
      <c r="S7" s="52">
        <v>219</v>
      </c>
      <c r="T7" s="52">
        <v>214</v>
      </c>
      <c r="U7" s="52">
        <v>210</v>
      </c>
      <c r="V7" s="52">
        <v>200</v>
      </c>
      <c r="W7" s="52">
        <v>217</v>
      </c>
      <c r="X7" s="52">
        <v>200</v>
      </c>
      <c r="Y7" s="109">
        <f>SUM(N7:X7)</f>
        <v>2191</v>
      </c>
      <c r="Z7" s="52">
        <v>200</v>
      </c>
      <c r="AA7" s="52">
        <v>206</v>
      </c>
      <c r="AB7" s="52">
        <v>206</v>
      </c>
      <c r="AC7" s="52">
        <v>206</v>
      </c>
      <c r="AD7" s="52">
        <v>206</v>
      </c>
      <c r="AE7" s="52">
        <v>206</v>
      </c>
      <c r="AF7" s="52">
        <v>206</v>
      </c>
      <c r="AG7" s="52">
        <v>206</v>
      </c>
      <c r="AH7" s="52">
        <v>206</v>
      </c>
      <c r="AI7" s="52">
        <v>206</v>
      </c>
      <c r="AJ7" s="52">
        <v>206</v>
      </c>
      <c r="AK7" s="52">
        <v>200</v>
      </c>
      <c r="AL7" s="78">
        <f>SUM(Z7:AK7)</f>
        <v>2460</v>
      </c>
    </row>
    <row r="8" spans="1:38" ht="15" x14ac:dyDescent="0.25">
      <c r="B8" s="51" t="s">
        <v>144</v>
      </c>
      <c r="C8" s="53">
        <v>0.95</v>
      </c>
      <c r="D8" s="53">
        <v>0.95</v>
      </c>
      <c r="E8" s="53">
        <v>0.95</v>
      </c>
      <c r="F8" s="53">
        <v>0.95</v>
      </c>
      <c r="G8" s="53">
        <v>0.95</v>
      </c>
      <c r="H8" s="53">
        <v>0.95</v>
      </c>
      <c r="I8" s="53">
        <v>0.95</v>
      </c>
      <c r="J8" s="53">
        <v>0.95</v>
      </c>
      <c r="K8" s="53">
        <v>0.95</v>
      </c>
      <c r="L8" s="53">
        <v>0.95</v>
      </c>
      <c r="M8" s="53">
        <v>0.95</v>
      </c>
      <c r="N8" s="53">
        <v>0.95</v>
      </c>
      <c r="O8" s="53">
        <v>0.95</v>
      </c>
      <c r="P8" s="53">
        <v>0.95</v>
      </c>
      <c r="Q8" s="53">
        <v>0.95</v>
      </c>
      <c r="R8" s="53">
        <v>0.95</v>
      </c>
      <c r="S8" s="53">
        <v>0.95</v>
      </c>
      <c r="T8" s="53">
        <v>0.95</v>
      </c>
      <c r="U8" s="53">
        <v>0.95</v>
      </c>
      <c r="V8" s="53">
        <v>0.95</v>
      </c>
      <c r="W8" s="53">
        <v>0.95</v>
      </c>
      <c r="X8" s="53">
        <v>0.95</v>
      </c>
      <c r="Y8" s="110"/>
      <c r="Z8" s="53">
        <v>0.95</v>
      </c>
      <c r="AA8" s="53">
        <v>0.95</v>
      </c>
      <c r="AB8" s="53">
        <v>0.95</v>
      </c>
      <c r="AC8" s="53">
        <v>0.95</v>
      </c>
      <c r="AD8" s="53">
        <v>0.95</v>
      </c>
      <c r="AE8" s="53">
        <v>0.95</v>
      </c>
      <c r="AF8" s="53">
        <v>0.95</v>
      </c>
      <c r="AG8" s="53">
        <v>0.95</v>
      </c>
      <c r="AH8" s="53">
        <v>0.95</v>
      </c>
      <c r="AI8" s="53">
        <v>0.95</v>
      </c>
      <c r="AJ8" s="53">
        <v>0.95</v>
      </c>
      <c r="AK8" s="53">
        <v>0.95</v>
      </c>
      <c r="AL8" s="79"/>
    </row>
    <row r="9" spans="1:38" ht="15" x14ac:dyDescent="0.25">
      <c r="B9" s="51" t="s">
        <v>145</v>
      </c>
      <c r="C9" s="54" t="s">
        <v>146</v>
      </c>
      <c r="D9" s="54" t="s">
        <v>146</v>
      </c>
      <c r="E9" s="54" t="s">
        <v>147</v>
      </c>
      <c r="F9" s="54" t="s">
        <v>148</v>
      </c>
      <c r="G9" s="54" t="s">
        <v>148</v>
      </c>
      <c r="H9" s="54" t="s">
        <v>148</v>
      </c>
      <c r="I9" s="54" t="s">
        <v>149</v>
      </c>
      <c r="J9" s="54" t="s">
        <v>150</v>
      </c>
      <c r="K9" s="54" t="s">
        <v>151</v>
      </c>
      <c r="L9" s="54" t="s">
        <v>151</v>
      </c>
      <c r="M9" s="54" t="s">
        <v>151</v>
      </c>
      <c r="N9" s="54" t="s">
        <v>151</v>
      </c>
      <c r="O9" s="54" t="s">
        <v>152</v>
      </c>
      <c r="P9" s="54" t="s">
        <v>153</v>
      </c>
      <c r="Q9" s="54" t="s">
        <v>154</v>
      </c>
      <c r="R9" s="54" t="s">
        <v>154</v>
      </c>
      <c r="S9" s="54" t="s">
        <v>153</v>
      </c>
      <c r="T9" s="54" t="s">
        <v>155</v>
      </c>
      <c r="U9" s="54" t="s">
        <v>155</v>
      </c>
      <c r="V9" s="54" t="s">
        <v>154</v>
      </c>
      <c r="W9" s="54" t="s">
        <v>153</v>
      </c>
      <c r="X9" s="54" t="s">
        <v>154</v>
      </c>
      <c r="Y9" s="111"/>
      <c r="Z9" s="54" t="s">
        <v>154</v>
      </c>
      <c r="AA9" s="54" t="s">
        <v>152</v>
      </c>
      <c r="AB9" s="54" t="s">
        <v>152</v>
      </c>
      <c r="AC9" s="54" t="s">
        <v>154</v>
      </c>
      <c r="AD9" s="54" t="s">
        <v>154</v>
      </c>
      <c r="AE9" s="54" t="s">
        <v>153</v>
      </c>
      <c r="AF9" s="54" t="s">
        <v>155</v>
      </c>
      <c r="AG9" s="54" t="s">
        <v>155</v>
      </c>
      <c r="AH9" s="54" t="s">
        <v>154</v>
      </c>
      <c r="AI9" s="54" t="s">
        <v>153</v>
      </c>
      <c r="AJ9" s="54" t="s">
        <v>154</v>
      </c>
      <c r="AK9" s="54" t="s">
        <v>154</v>
      </c>
      <c r="AL9" s="80"/>
    </row>
    <row r="10" spans="1:38" x14ac:dyDescent="0.3">
      <c r="B10" s="55" t="s">
        <v>156</v>
      </c>
      <c r="C10" s="56">
        <f t="shared" ref="C10:X10" si="0">C7/$Y$7</f>
        <v>0.27841168416248291</v>
      </c>
      <c r="D10" s="56">
        <f t="shared" si="0"/>
        <v>0.27978092195344589</v>
      </c>
      <c r="E10" s="56">
        <f t="shared" si="0"/>
        <v>0.1182108626198083</v>
      </c>
      <c r="F10" s="56">
        <f t="shared" si="0"/>
        <v>0.15015974440894569</v>
      </c>
      <c r="G10" s="56">
        <f t="shared" si="0"/>
        <v>0.1460520310360566</v>
      </c>
      <c r="H10" s="56">
        <f t="shared" si="0"/>
        <v>0.14787768142400731</v>
      </c>
      <c r="I10" s="56">
        <f t="shared" si="0"/>
        <v>0.1300775901414879</v>
      </c>
      <c r="J10" s="56">
        <f t="shared" si="0"/>
        <v>5.5682336832496578E-2</v>
      </c>
      <c r="K10" s="56">
        <f t="shared" si="0"/>
        <v>4.5641259698767686E-2</v>
      </c>
      <c r="L10" s="56">
        <f t="shared" si="0"/>
        <v>4.5641259698767686E-2</v>
      </c>
      <c r="M10" s="56">
        <f t="shared" si="0"/>
        <v>4.5641259698767686E-2</v>
      </c>
      <c r="N10" s="56">
        <f t="shared" si="0"/>
        <v>4.6097672295755364E-2</v>
      </c>
      <c r="O10" s="56">
        <f t="shared" si="0"/>
        <v>9.4933820173436781E-2</v>
      </c>
      <c r="P10" s="56">
        <f t="shared" si="0"/>
        <v>0.10132359653126426</v>
      </c>
      <c r="Q10" s="56">
        <f t="shared" si="0"/>
        <v>9.1282519397535372E-2</v>
      </c>
      <c r="R10" s="56">
        <f t="shared" si="0"/>
        <v>9.1282519397535372E-2</v>
      </c>
      <c r="S10" s="56">
        <f t="shared" si="0"/>
        <v>9.995435874030123E-2</v>
      </c>
      <c r="T10" s="56">
        <f t="shared" si="0"/>
        <v>9.7672295755362848E-2</v>
      </c>
      <c r="U10" s="56">
        <f t="shared" si="0"/>
        <v>9.5846645367412137E-2</v>
      </c>
      <c r="V10" s="56">
        <f t="shared" si="0"/>
        <v>9.1282519397535372E-2</v>
      </c>
      <c r="W10" s="56">
        <f t="shared" si="0"/>
        <v>9.9041533546325874E-2</v>
      </c>
      <c r="X10" s="56">
        <f t="shared" si="0"/>
        <v>9.1282519397535372E-2</v>
      </c>
      <c r="Y10" s="112">
        <f>Y7/$Y$7</f>
        <v>1</v>
      </c>
      <c r="Z10" s="56">
        <f>Z7/$AL$7</f>
        <v>8.1300813008130079E-2</v>
      </c>
      <c r="AA10" s="56">
        <f t="shared" ref="AA10:AK10" si="1">AA7/$AL$7</f>
        <v>8.3739837398373984E-2</v>
      </c>
      <c r="AB10" s="56">
        <f t="shared" si="1"/>
        <v>8.3739837398373984E-2</v>
      </c>
      <c r="AC10" s="56">
        <f t="shared" si="1"/>
        <v>8.3739837398373984E-2</v>
      </c>
      <c r="AD10" s="56">
        <f t="shared" si="1"/>
        <v>8.3739837398373984E-2</v>
      </c>
      <c r="AE10" s="56">
        <f t="shared" si="1"/>
        <v>8.3739837398373984E-2</v>
      </c>
      <c r="AF10" s="56">
        <f t="shared" si="1"/>
        <v>8.3739837398373984E-2</v>
      </c>
      <c r="AG10" s="56">
        <f t="shared" si="1"/>
        <v>8.3739837398373984E-2</v>
      </c>
      <c r="AH10" s="56">
        <f t="shared" si="1"/>
        <v>8.3739837398373984E-2</v>
      </c>
      <c r="AI10" s="56">
        <f t="shared" si="1"/>
        <v>8.3739837398373984E-2</v>
      </c>
      <c r="AJ10" s="56">
        <f t="shared" si="1"/>
        <v>8.3739837398373984E-2</v>
      </c>
      <c r="AK10" s="56">
        <f t="shared" si="1"/>
        <v>8.1300813008130079E-2</v>
      </c>
      <c r="AL10" s="81">
        <f>SUM(Z10:AK10)</f>
        <v>1</v>
      </c>
    </row>
    <row r="11" spans="1:38" ht="5.25" customHeight="1" x14ac:dyDescent="0.25">
      <c r="B11" s="57"/>
    </row>
    <row r="12" spans="1:38" ht="15" x14ac:dyDescent="0.25">
      <c r="B12" s="58"/>
    </row>
    <row r="13" spans="1:38" ht="45" x14ac:dyDescent="0.25">
      <c r="A13" t="s">
        <v>157</v>
      </c>
      <c r="B13" s="99" t="s">
        <v>158</v>
      </c>
      <c r="C13" s="49" t="s">
        <v>120</v>
      </c>
      <c r="D13" s="49" t="s">
        <v>121</v>
      </c>
      <c r="E13" s="49" t="s">
        <v>122</v>
      </c>
      <c r="F13" s="49" t="s">
        <v>123</v>
      </c>
      <c r="G13" s="49" t="s">
        <v>124</v>
      </c>
      <c r="H13" s="49" t="s">
        <v>125</v>
      </c>
      <c r="I13" s="49" t="s">
        <v>126</v>
      </c>
      <c r="J13" s="49" t="s">
        <v>127</v>
      </c>
      <c r="K13" s="49" t="s">
        <v>128</v>
      </c>
      <c r="L13" s="49" t="s">
        <v>129</v>
      </c>
      <c r="M13" s="49" t="s">
        <v>130</v>
      </c>
      <c r="N13" s="68" t="s">
        <v>131</v>
      </c>
      <c r="O13" s="68" t="s">
        <v>132</v>
      </c>
      <c r="P13" s="68" t="s">
        <v>133</v>
      </c>
      <c r="Q13" s="68" t="s">
        <v>134</v>
      </c>
      <c r="R13" s="68" t="s">
        <v>135</v>
      </c>
      <c r="S13" s="68" t="s">
        <v>136</v>
      </c>
      <c r="T13" s="68" t="s">
        <v>137</v>
      </c>
      <c r="U13" s="68" t="s">
        <v>138</v>
      </c>
      <c r="V13" s="68" t="s">
        <v>139</v>
      </c>
      <c r="W13" s="68" t="s">
        <v>140</v>
      </c>
      <c r="X13" s="68" t="s">
        <v>141</v>
      </c>
      <c r="Y13" s="68" t="s">
        <v>159</v>
      </c>
      <c r="Z13" s="69" t="s">
        <v>106</v>
      </c>
      <c r="AA13" s="69" t="s">
        <v>107</v>
      </c>
      <c r="AB13" s="69" t="s">
        <v>111</v>
      </c>
      <c r="AC13" s="69" t="s">
        <v>108</v>
      </c>
      <c r="AD13" s="69" t="s">
        <v>109</v>
      </c>
      <c r="AE13" s="69" t="s">
        <v>110</v>
      </c>
      <c r="AF13" s="69" t="s">
        <v>117</v>
      </c>
      <c r="AG13" s="69" t="s">
        <v>112</v>
      </c>
      <c r="AH13" s="69" t="s">
        <v>113</v>
      </c>
      <c r="AI13" s="69" t="s">
        <v>114</v>
      </c>
      <c r="AJ13" s="69" t="s">
        <v>115</v>
      </c>
      <c r="AK13" s="69" t="s">
        <v>116</v>
      </c>
      <c r="AL13" s="50" t="s">
        <v>171</v>
      </c>
    </row>
    <row r="14" spans="1:38" ht="15" x14ac:dyDescent="0.25">
      <c r="B14" s="51" t="s">
        <v>160</v>
      </c>
      <c r="C14" s="59">
        <v>0.29508196721311475</v>
      </c>
      <c r="D14" s="59">
        <v>0.26753670473083196</v>
      </c>
      <c r="E14" s="59">
        <v>0.20849420849420849</v>
      </c>
      <c r="F14" s="59">
        <v>0.21884498480243161</v>
      </c>
      <c r="G14" s="59">
        <v>0.28125</v>
      </c>
      <c r="H14" s="59">
        <v>0.24074074074074073</v>
      </c>
      <c r="I14" s="59">
        <v>0.256140350877193</v>
      </c>
      <c r="J14" s="59">
        <v>0.32663316582914576</v>
      </c>
      <c r="K14" s="59">
        <v>0.33400000000000002</v>
      </c>
      <c r="L14" s="59">
        <v>0.28799999999999998</v>
      </c>
      <c r="M14" s="59">
        <v>0.27300000000000002</v>
      </c>
      <c r="N14" s="59">
        <v>0.25742574257425743</v>
      </c>
      <c r="O14" s="59">
        <v>0.32692307692307693</v>
      </c>
      <c r="P14" s="59">
        <v>0.2072</v>
      </c>
      <c r="Q14" s="59">
        <v>0.33</v>
      </c>
      <c r="R14" s="59">
        <v>0.255</v>
      </c>
      <c r="S14" s="59">
        <v>0.2374</v>
      </c>
      <c r="T14" s="59">
        <v>0.21029999999999999</v>
      </c>
      <c r="U14" s="59">
        <v>0.23330000000000001</v>
      </c>
      <c r="V14" s="59">
        <v>0.26</v>
      </c>
      <c r="W14" s="59">
        <v>0.2442</v>
      </c>
      <c r="X14" s="59">
        <v>0.18</v>
      </c>
      <c r="Y14" s="113">
        <f>SUMPRODUCT(N10:X10,N14:X14)</f>
        <v>0.24827822911912367</v>
      </c>
      <c r="Z14" s="59">
        <v>0.24</v>
      </c>
      <c r="AA14" s="59">
        <v>0.1893</v>
      </c>
      <c r="AB14" s="59">
        <v>0.16020000000000001</v>
      </c>
      <c r="AC14" s="59">
        <v>0.2379</v>
      </c>
      <c r="AD14" s="59">
        <v>0.19420000000000001</v>
      </c>
      <c r="AE14" s="59">
        <v>9.7000000000000003E-3</v>
      </c>
      <c r="AF14" s="59">
        <v>4.8500000000000001E-2</v>
      </c>
      <c r="AG14" s="59">
        <v>0.18940000000000001</v>
      </c>
      <c r="AH14" s="59">
        <v>0.28639999999999999</v>
      </c>
      <c r="AI14" s="59">
        <v>0.1651</v>
      </c>
      <c r="AJ14" s="59">
        <v>0.1893</v>
      </c>
      <c r="AK14" s="59">
        <v>0.16</v>
      </c>
      <c r="AL14" s="82">
        <f t="shared" ref="AL14:AL23" si="2">SUMPRODUCT(Z$10:AK$10,Z14:AK14)</f>
        <v>0.17236585365853657</v>
      </c>
    </row>
    <row r="15" spans="1:38" ht="15" x14ac:dyDescent="0.25">
      <c r="B15" s="51" t="s">
        <v>161</v>
      </c>
      <c r="C15" s="59">
        <v>0.24262295081967214</v>
      </c>
      <c r="D15" s="59">
        <v>0.22349102773246329</v>
      </c>
      <c r="E15" s="59">
        <v>0.27799227799227799</v>
      </c>
      <c r="F15" s="59">
        <v>0.25227963525835867</v>
      </c>
      <c r="G15" s="59">
        <v>0.21875</v>
      </c>
      <c r="H15" s="59">
        <v>0.25617283950617287</v>
      </c>
      <c r="I15" s="59">
        <v>0.22456140350877193</v>
      </c>
      <c r="J15" s="59">
        <v>0.24623115577889448</v>
      </c>
      <c r="K15" s="59">
        <v>0.185</v>
      </c>
      <c r="L15" s="59">
        <v>0.21</v>
      </c>
      <c r="M15" s="59">
        <v>0.22</v>
      </c>
      <c r="N15" s="59">
        <v>0.24752475247524752</v>
      </c>
      <c r="O15" s="59">
        <v>0.20673076923076922</v>
      </c>
      <c r="P15" s="59">
        <v>0.33339999999999997</v>
      </c>
      <c r="Q15" s="59">
        <v>0.25</v>
      </c>
      <c r="R15" s="59">
        <v>0.13</v>
      </c>
      <c r="S15" s="59">
        <v>0.28310000000000002</v>
      </c>
      <c r="T15" s="59">
        <v>0.25230000000000002</v>
      </c>
      <c r="U15" s="59">
        <v>0.2571</v>
      </c>
      <c r="V15" s="59">
        <v>0.23</v>
      </c>
      <c r="W15" s="59">
        <v>0.22120000000000001</v>
      </c>
      <c r="X15" s="59">
        <v>0.245</v>
      </c>
      <c r="Y15" s="113">
        <f t="shared" ref="Y15:Y23" si="3">SUMPRODUCT($N$10:$X$10,N15:X15)</f>
        <v>0.24235385668644455</v>
      </c>
      <c r="Z15" s="59">
        <v>0.24</v>
      </c>
      <c r="AA15" s="59">
        <v>0.3155</v>
      </c>
      <c r="AB15" s="59">
        <v>0.2621</v>
      </c>
      <c r="AC15" s="59">
        <v>0.2233</v>
      </c>
      <c r="AD15" s="59">
        <v>0.2913</v>
      </c>
      <c r="AE15" s="59">
        <v>5.8299999999999998E-2</v>
      </c>
      <c r="AF15" s="59">
        <v>0.13109999999999999</v>
      </c>
      <c r="AG15" s="59">
        <v>0.2427</v>
      </c>
      <c r="AH15" s="59">
        <v>0.28160000000000002</v>
      </c>
      <c r="AI15" s="59">
        <v>0.19900000000000001</v>
      </c>
      <c r="AJ15" s="59">
        <v>0.2427</v>
      </c>
      <c r="AK15" s="59">
        <v>0.16</v>
      </c>
      <c r="AL15" s="82">
        <f t="shared" si="2"/>
        <v>0.22073398373983738</v>
      </c>
    </row>
    <row r="16" spans="1:38" x14ac:dyDescent="0.3">
      <c r="B16" s="51" t="s">
        <v>162</v>
      </c>
      <c r="C16" s="59">
        <v>5.4098360655737705E-2</v>
      </c>
      <c r="D16" s="59">
        <v>6.0358890701468187E-2</v>
      </c>
      <c r="E16" s="59">
        <v>6.5637065637065631E-2</v>
      </c>
      <c r="F16" s="59">
        <v>3.9513677811550151E-2</v>
      </c>
      <c r="G16" s="59">
        <v>0.10312499999999999</v>
      </c>
      <c r="H16" s="59">
        <v>6.4814814814814811E-2</v>
      </c>
      <c r="I16" s="59">
        <v>0.21052631578947367</v>
      </c>
      <c r="J16" s="59">
        <v>7.0351758793969849E-2</v>
      </c>
      <c r="K16" s="59">
        <v>4.9715909090909088E-2</v>
      </c>
      <c r="L16" s="59">
        <v>3.3000000000000002E-2</v>
      </c>
      <c r="M16" s="59">
        <v>0.02</v>
      </c>
      <c r="N16" s="59">
        <v>4.9504950495049507E-2</v>
      </c>
      <c r="O16" s="59">
        <v>6.7307692307692304E-2</v>
      </c>
      <c r="P16" s="59">
        <v>4.0500000000000001E-2</v>
      </c>
      <c r="Q16" s="59">
        <v>9.5000000000000001E-2</v>
      </c>
      <c r="R16" s="59">
        <v>0.06</v>
      </c>
      <c r="S16" s="59">
        <v>0.14610000000000001</v>
      </c>
      <c r="T16" s="59">
        <v>0.14019999999999999</v>
      </c>
      <c r="U16" s="59">
        <v>2.87E-2</v>
      </c>
      <c r="V16" s="59">
        <v>0.04</v>
      </c>
      <c r="W16" s="59">
        <v>9.1999999999999998E-3</v>
      </c>
      <c r="X16" s="59">
        <v>0.04</v>
      </c>
      <c r="Y16" s="113">
        <f t="shared" si="3"/>
        <v>6.6185805568233683E-2</v>
      </c>
      <c r="Z16" s="59">
        <v>5.5E-2</v>
      </c>
      <c r="AA16" s="59">
        <v>8.2500000000000004E-2</v>
      </c>
      <c r="AB16" s="59">
        <v>2.9100000000000001E-2</v>
      </c>
      <c r="AC16" s="59">
        <v>8.7400000000000005E-2</v>
      </c>
      <c r="AD16" s="59">
        <v>2.4299999999999999E-2</v>
      </c>
      <c r="AE16" s="59">
        <v>1.9400000000000001E-2</v>
      </c>
      <c r="AF16" s="59">
        <v>0.16500000000000001</v>
      </c>
      <c r="AG16" s="59">
        <v>0.16500000000000001</v>
      </c>
      <c r="AH16" s="59">
        <v>7.7700000000000005E-2</v>
      </c>
      <c r="AI16" s="59">
        <v>3.8800000000000001E-2</v>
      </c>
      <c r="AJ16" s="59">
        <v>0.16500000000000001</v>
      </c>
      <c r="AK16" s="59">
        <v>3.5000000000000003E-2</v>
      </c>
      <c r="AL16" s="82">
        <f t="shared" si="2"/>
        <v>7.8847642276422769E-2</v>
      </c>
    </row>
    <row r="17" spans="2:38" x14ac:dyDescent="0.3">
      <c r="B17" s="51" t="s">
        <v>163</v>
      </c>
      <c r="C17" s="59">
        <v>7.3770491803278687E-2</v>
      </c>
      <c r="D17" s="59">
        <v>6.0358890701468187E-2</v>
      </c>
      <c r="E17" s="59">
        <v>6.9498069498069498E-2</v>
      </c>
      <c r="F17" s="59">
        <v>5.4711246200607903E-2</v>
      </c>
      <c r="G17" s="59">
        <v>4.3749999999999997E-2</v>
      </c>
      <c r="H17" s="59">
        <v>3.0864197530864196E-2</v>
      </c>
      <c r="I17" s="59">
        <v>5.6140350877192984E-2</v>
      </c>
      <c r="J17" s="59">
        <v>5.5276381909547742E-2</v>
      </c>
      <c r="K17" s="59">
        <v>7.1999999999999995E-2</v>
      </c>
      <c r="L17" s="59">
        <v>5.2999999999999999E-2</v>
      </c>
      <c r="M17" s="59">
        <v>5.5E-2</v>
      </c>
      <c r="N17" s="59">
        <v>7.9207920792079209E-2</v>
      </c>
      <c r="O17" s="59">
        <v>7.2115384615384609E-2</v>
      </c>
      <c r="P17" s="59">
        <v>2.7E-2</v>
      </c>
      <c r="Q17" s="59">
        <v>0.02</v>
      </c>
      <c r="R17" s="59">
        <v>4.4999999999999998E-2</v>
      </c>
      <c r="S17" s="59">
        <v>3.2000000000000001E-2</v>
      </c>
      <c r="T17" s="59">
        <v>3.27E-2</v>
      </c>
      <c r="U17" s="59">
        <v>5.7099999999999998E-2</v>
      </c>
      <c r="V17" s="59">
        <v>2.5000000000000001E-2</v>
      </c>
      <c r="W17" s="59">
        <v>3.6900000000000002E-2</v>
      </c>
      <c r="X17" s="59">
        <v>0.08</v>
      </c>
      <c r="Y17" s="113">
        <f t="shared" si="3"/>
        <v>4.427115472387038E-2</v>
      </c>
      <c r="Z17" s="59">
        <v>6.5000000000000002E-2</v>
      </c>
      <c r="AA17" s="59">
        <v>5.8299999999999998E-2</v>
      </c>
      <c r="AB17" s="59">
        <v>5.8299999999999998E-2</v>
      </c>
      <c r="AC17" s="59">
        <v>5.3400000000000003E-2</v>
      </c>
      <c r="AD17" s="59">
        <v>3.4000000000000002E-2</v>
      </c>
      <c r="AE17" s="59">
        <v>9.7000000000000003E-3</v>
      </c>
      <c r="AF17" s="59">
        <v>0.14560000000000001</v>
      </c>
      <c r="AG17" s="59">
        <v>3.8800000000000001E-2</v>
      </c>
      <c r="AH17" s="59">
        <v>5.3400000000000003E-2</v>
      </c>
      <c r="AI17" s="59">
        <v>4.3700000000000003E-2</v>
      </c>
      <c r="AJ17" s="59">
        <v>3.8800000000000001E-2</v>
      </c>
      <c r="AK17" s="59">
        <v>0.09</v>
      </c>
      <c r="AL17" s="82">
        <f t="shared" si="2"/>
        <v>5.7318699186991867E-2</v>
      </c>
    </row>
    <row r="18" spans="2:38" ht="15" x14ac:dyDescent="0.25">
      <c r="B18" s="51" t="s">
        <v>164</v>
      </c>
      <c r="C18" s="59">
        <v>1.9672131147540985E-2</v>
      </c>
      <c r="D18" s="59">
        <v>5.3833605220228384E-2</v>
      </c>
      <c r="E18" s="59">
        <v>3.4749034749034749E-2</v>
      </c>
      <c r="F18" s="59">
        <v>5.7750759878419454E-2</v>
      </c>
      <c r="G18" s="59">
        <v>4.3749999999999997E-2</v>
      </c>
      <c r="H18" s="59">
        <v>6.7901234567901231E-2</v>
      </c>
      <c r="I18" s="59">
        <v>2.1052631578947368E-2</v>
      </c>
      <c r="J18" s="59">
        <v>2.5125628140703519E-2</v>
      </c>
      <c r="K18" s="59">
        <v>0.03</v>
      </c>
      <c r="L18" s="59">
        <v>2.5899999999999999E-2</v>
      </c>
      <c r="M18" s="59">
        <v>0.05</v>
      </c>
      <c r="N18" s="59">
        <v>1.9801980198019802E-2</v>
      </c>
      <c r="O18" s="59">
        <v>1.4423076923076924E-2</v>
      </c>
      <c r="P18" s="59">
        <v>4.9500000000000002E-2</v>
      </c>
      <c r="Q18" s="59">
        <v>5.0000000000000001E-3</v>
      </c>
      <c r="R18" s="59">
        <v>7.0000000000000007E-2</v>
      </c>
      <c r="S18" s="59">
        <v>4.1099999999999998E-2</v>
      </c>
      <c r="T18" s="59">
        <v>2.3400000000000001E-2</v>
      </c>
      <c r="U18" s="59">
        <v>2.3800000000000002E-2</v>
      </c>
      <c r="V18" s="59">
        <v>0.01</v>
      </c>
      <c r="W18" s="59">
        <v>1.84E-2</v>
      </c>
      <c r="X18" s="59">
        <v>0.03</v>
      </c>
      <c r="Y18" s="113">
        <f t="shared" si="3"/>
        <v>2.8292240985851206E-2</v>
      </c>
      <c r="Z18" s="59">
        <v>2.5000000000000001E-2</v>
      </c>
      <c r="AA18" s="59">
        <v>3.8800000000000001E-2</v>
      </c>
      <c r="AB18" s="59">
        <v>5.3400000000000003E-2</v>
      </c>
      <c r="AC18" s="59">
        <v>1.4500000000000001E-2</v>
      </c>
      <c r="AD18" s="59">
        <v>2.4299999999999999E-2</v>
      </c>
      <c r="AE18" s="59">
        <v>2.4299999999999999E-2</v>
      </c>
      <c r="AF18" s="59">
        <v>0.10680000000000001</v>
      </c>
      <c r="AG18" s="59">
        <v>2.9100000000000001E-2</v>
      </c>
      <c r="AH18" s="59">
        <v>5.8299999999999998E-2</v>
      </c>
      <c r="AI18" s="59">
        <v>2.9100000000000001E-2</v>
      </c>
      <c r="AJ18" s="59">
        <v>2.9100000000000001E-2</v>
      </c>
      <c r="AK18" s="59">
        <v>7.0000000000000007E-2</v>
      </c>
      <c r="AL18" s="82">
        <f t="shared" si="2"/>
        <v>4.1864308943089422E-2</v>
      </c>
    </row>
    <row r="19" spans="2:38" x14ac:dyDescent="0.3">
      <c r="B19" s="51" t="s">
        <v>165</v>
      </c>
      <c r="C19" s="59">
        <v>3.4426229508196723E-2</v>
      </c>
      <c r="D19" s="59">
        <v>5.2202283849918436E-2</v>
      </c>
      <c r="E19" s="59">
        <v>4.633204633204633E-2</v>
      </c>
      <c r="F19" s="59">
        <v>4.5592705167173252E-2</v>
      </c>
      <c r="G19" s="59">
        <v>2.8125000000000001E-2</v>
      </c>
      <c r="H19" s="59">
        <v>2.1604938271604937E-2</v>
      </c>
      <c r="I19" s="59">
        <v>2.8070175438596492E-2</v>
      </c>
      <c r="J19" s="59">
        <v>2.0100502512562814E-2</v>
      </c>
      <c r="K19" s="59">
        <v>3.1E-2</v>
      </c>
      <c r="L19" s="59">
        <v>2.3E-2</v>
      </c>
      <c r="M19" s="59">
        <v>2.3956723338485315E-2</v>
      </c>
      <c r="N19" s="59">
        <v>0</v>
      </c>
      <c r="O19" s="59">
        <v>1.4423076923076924E-2</v>
      </c>
      <c r="P19" s="59">
        <v>4.9500000000000002E-2</v>
      </c>
      <c r="Q19" s="59">
        <v>0.06</v>
      </c>
      <c r="R19" s="59">
        <v>2.5000000000000001E-2</v>
      </c>
      <c r="S19" s="59">
        <v>1.37E-2</v>
      </c>
      <c r="T19" s="59">
        <v>2.3400000000000001E-2</v>
      </c>
      <c r="U19" s="59">
        <v>3.3300000000000003E-2</v>
      </c>
      <c r="V19" s="59">
        <v>0.02</v>
      </c>
      <c r="W19" s="59">
        <v>1.38E-2</v>
      </c>
      <c r="X19" s="59">
        <v>0.02</v>
      </c>
      <c r="Y19" s="113">
        <f t="shared" si="3"/>
        <v>2.6008443633044269E-2</v>
      </c>
      <c r="Z19" s="59">
        <v>2.5000000000000001E-2</v>
      </c>
      <c r="AA19" s="59">
        <v>1.9400000000000001E-2</v>
      </c>
      <c r="AB19" s="59">
        <v>2.4299999999999999E-2</v>
      </c>
      <c r="AC19" s="59">
        <v>3.4000000000000002E-2</v>
      </c>
      <c r="AD19" s="59">
        <v>4.3700000000000003E-2</v>
      </c>
      <c r="AE19" s="59">
        <v>4.8999999999999998E-3</v>
      </c>
      <c r="AF19" s="59">
        <v>0.1166</v>
      </c>
      <c r="AG19" s="59">
        <v>4.8500000000000001E-2</v>
      </c>
      <c r="AH19" s="59">
        <v>3.8800000000000001E-2</v>
      </c>
      <c r="AI19" s="59">
        <v>5.3400000000000003E-2</v>
      </c>
      <c r="AJ19" s="59">
        <v>4.8500000000000001E-2</v>
      </c>
      <c r="AK19" s="59">
        <v>8.5000000000000006E-2</v>
      </c>
      <c r="AL19" s="82">
        <f t="shared" si="2"/>
        <v>4.512707317073171E-2</v>
      </c>
    </row>
    <row r="20" spans="2:38" x14ac:dyDescent="0.3">
      <c r="B20" s="51" t="s">
        <v>166</v>
      </c>
      <c r="C20" s="59">
        <v>9.0163934426229511E-2</v>
      </c>
      <c r="D20" s="59">
        <v>7.9934747145187598E-2</v>
      </c>
      <c r="E20" s="59">
        <v>8.1081081081081086E-2</v>
      </c>
      <c r="F20" s="59">
        <v>0.10030395136778116</v>
      </c>
      <c r="G20" s="59">
        <v>8.4375000000000006E-2</v>
      </c>
      <c r="H20" s="59">
        <v>0.12962962962962962</v>
      </c>
      <c r="I20" s="59">
        <v>7.0175438596491224E-2</v>
      </c>
      <c r="J20" s="59">
        <v>7.5376884422110546E-2</v>
      </c>
      <c r="K20" s="59">
        <v>0.09</v>
      </c>
      <c r="L20" s="59">
        <v>0.156</v>
      </c>
      <c r="M20" s="59">
        <v>0.13700000000000001</v>
      </c>
      <c r="N20" s="59">
        <v>4.9504950495049507E-2</v>
      </c>
      <c r="O20" s="59">
        <v>0.10096153846153846</v>
      </c>
      <c r="P20" s="59">
        <v>0.1757</v>
      </c>
      <c r="Q20" s="59">
        <v>0.16500000000000001</v>
      </c>
      <c r="R20" s="59">
        <v>0.08</v>
      </c>
      <c r="S20" s="59">
        <v>0.10050000000000001</v>
      </c>
      <c r="T20" s="59">
        <v>0.1308</v>
      </c>
      <c r="U20" s="59">
        <v>0.1144</v>
      </c>
      <c r="V20" s="59">
        <v>0.13</v>
      </c>
      <c r="W20" s="59">
        <v>0.129</v>
      </c>
      <c r="X20" s="59">
        <v>0.125</v>
      </c>
      <c r="Y20" s="113">
        <f t="shared" si="3"/>
        <v>0.12187270652670014</v>
      </c>
      <c r="Z20" s="59">
        <v>0.1</v>
      </c>
      <c r="AA20" s="59">
        <v>7.7700000000000005E-2</v>
      </c>
      <c r="AB20" s="59">
        <v>0.10680000000000001</v>
      </c>
      <c r="AC20" s="59">
        <v>0.15049999999999999</v>
      </c>
      <c r="AD20" s="59">
        <v>0.1164</v>
      </c>
      <c r="AE20" s="59">
        <v>4.8500000000000001E-2</v>
      </c>
      <c r="AF20" s="59">
        <v>0.16500000000000001</v>
      </c>
      <c r="AG20" s="59">
        <v>6.3200000000000006E-2</v>
      </c>
      <c r="AH20" s="59">
        <v>0.11650000000000001</v>
      </c>
      <c r="AI20" s="59">
        <v>8.7400000000000005E-2</v>
      </c>
      <c r="AJ20" s="59">
        <v>6.3100000000000003E-2</v>
      </c>
      <c r="AK20" s="59">
        <v>0.13500000000000001</v>
      </c>
      <c r="AL20" s="82">
        <f t="shared" si="2"/>
        <v>0.10243520325203252</v>
      </c>
    </row>
    <row r="21" spans="2:38" ht="15" x14ac:dyDescent="0.25">
      <c r="B21" s="51" t="s">
        <v>167</v>
      </c>
      <c r="C21" s="59">
        <v>2.9508196721311476E-2</v>
      </c>
      <c r="D21" s="59">
        <v>3.4257748776508973E-2</v>
      </c>
      <c r="E21" s="59">
        <v>2.3166023166023165E-2</v>
      </c>
      <c r="F21" s="59">
        <v>1.2158054711246201E-2</v>
      </c>
      <c r="G21" s="59">
        <v>3.125E-2</v>
      </c>
      <c r="H21" s="59">
        <v>2.4691358024691357E-2</v>
      </c>
      <c r="I21" s="59">
        <v>2.1052631578947368E-2</v>
      </c>
      <c r="J21" s="59">
        <v>3.5175879396984924E-2</v>
      </c>
      <c r="K21" s="59">
        <v>2.7900000000000001E-2</v>
      </c>
      <c r="L21" s="59">
        <v>2.9453015427769985E-2</v>
      </c>
      <c r="M21" s="59">
        <v>3.1699999999999999E-2</v>
      </c>
      <c r="N21" s="59">
        <v>5.9405940594059403E-2</v>
      </c>
      <c r="O21" s="59">
        <v>9.6153846153846159E-3</v>
      </c>
      <c r="P21" s="59">
        <v>4.4999999999999998E-2</v>
      </c>
      <c r="Q21" s="59">
        <v>1.4999999999999999E-2</v>
      </c>
      <c r="R21" s="59">
        <v>0.1</v>
      </c>
      <c r="S21" s="59">
        <v>5.0200000000000002E-2</v>
      </c>
      <c r="T21" s="59">
        <v>4.6699999999999998E-2</v>
      </c>
      <c r="U21" s="59">
        <v>4.7600000000000003E-2</v>
      </c>
      <c r="V21" s="59">
        <v>0.02</v>
      </c>
      <c r="W21" s="59">
        <v>4.6100000000000002E-2</v>
      </c>
      <c r="X21" s="59">
        <v>0.04</v>
      </c>
      <c r="Y21" s="113">
        <f t="shared" si="3"/>
        <v>4.2892423550889999E-2</v>
      </c>
      <c r="Z21" s="59">
        <v>0.02</v>
      </c>
      <c r="AA21" s="59">
        <v>1.9400000000000001E-2</v>
      </c>
      <c r="AB21" s="59">
        <v>2.9100000000000001E-2</v>
      </c>
      <c r="AC21" s="59">
        <v>1.4500000000000001E-2</v>
      </c>
      <c r="AD21" s="59">
        <v>1.9400000000000001E-2</v>
      </c>
      <c r="AE21" s="59">
        <v>0</v>
      </c>
      <c r="AF21" s="59">
        <v>0.11169999999999999</v>
      </c>
      <c r="AG21" s="59">
        <v>9.7000000000000003E-3</v>
      </c>
      <c r="AH21" s="59">
        <v>9.5999999999999992E-3</v>
      </c>
      <c r="AI21" s="59">
        <v>1.46E-2</v>
      </c>
      <c r="AJ21" s="59">
        <v>9.7000000000000003E-3</v>
      </c>
      <c r="AK21" s="59">
        <v>0.02</v>
      </c>
      <c r="AL21" s="82">
        <f t="shared" si="2"/>
        <v>2.3156991869918698E-2</v>
      </c>
    </row>
    <row r="22" spans="2:38" ht="15" x14ac:dyDescent="0.25">
      <c r="B22" s="55" t="s">
        <v>168</v>
      </c>
      <c r="C22" s="59">
        <v>6.0655737704918035E-2</v>
      </c>
      <c r="D22" s="59">
        <v>8.4828711256117462E-2</v>
      </c>
      <c r="E22" s="59">
        <v>6.9498069498069498E-2</v>
      </c>
      <c r="F22" s="59">
        <v>7.9027355623100301E-2</v>
      </c>
      <c r="G22" s="59">
        <v>4.3749999999999997E-2</v>
      </c>
      <c r="H22" s="59">
        <v>4.9382716049382713E-2</v>
      </c>
      <c r="I22" s="59">
        <v>3.1578947368421054E-2</v>
      </c>
      <c r="J22" s="59">
        <v>6.5326633165829151E-2</v>
      </c>
      <c r="K22" s="59">
        <v>7.2443181818181823E-2</v>
      </c>
      <c r="L22" s="59">
        <v>6.1711079943899017E-2</v>
      </c>
      <c r="M22" s="59">
        <v>8.964451313755796E-2</v>
      </c>
      <c r="N22" s="59">
        <v>3.9603960396039604E-2</v>
      </c>
      <c r="O22" s="59">
        <v>0</v>
      </c>
      <c r="P22" s="59">
        <v>0</v>
      </c>
      <c r="Q22" s="59">
        <v>5.5E-2</v>
      </c>
      <c r="R22" s="59">
        <v>7.0000000000000007E-2</v>
      </c>
      <c r="S22" s="59">
        <v>9.1000000000000004E-3</v>
      </c>
      <c r="T22" s="59">
        <v>5.1400000000000001E-2</v>
      </c>
      <c r="U22" s="59">
        <v>5.7099999999999998E-2</v>
      </c>
      <c r="V22" s="59">
        <v>0.1</v>
      </c>
      <c r="W22" s="59">
        <v>1.84E-2</v>
      </c>
      <c r="X22" s="59">
        <v>7.0000000000000007E-2</v>
      </c>
      <c r="Y22" s="113">
        <f>SUMPRODUCT($N$10:$X$10,N22:X22)</f>
        <v>4.1979141944317663E-2</v>
      </c>
      <c r="Z22" s="59">
        <v>0.09</v>
      </c>
      <c r="AA22" s="59">
        <v>5.8299999999999998E-2</v>
      </c>
      <c r="AB22" s="59">
        <v>0.11650000000000001</v>
      </c>
      <c r="AC22" s="59">
        <v>5.8299999999999998E-2</v>
      </c>
      <c r="AD22" s="59">
        <v>4.3700000000000003E-2</v>
      </c>
      <c r="AE22" s="59">
        <v>1.9400000000000001E-2</v>
      </c>
      <c r="AF22" s="59">
        <v>0</v>
      </c>
      <c r="AG22" s="59">
        <v>0.17480000000000001</v>
      </c>
      <c r="AH22" s="59">
        <v>1.9400000000000001E-2</v>
      </c>
      <c r="AI22" s="59">
        <v>0.19900000000000001</v>
      </c>
      <c r="AJ22" s="59">
        <v>0.17480000000000001</v>
      </c>
      <c r="AK22" s="59">
        <v>0.245</v>
      </c>
      <c r="AL22" s="82">
        <f t="shared" si="2"/>
        <v>9.960373983739837E-2</v>
      </c>
    </row>
    <row r="23" spans="2:38" x14ac:dyDescent="0.3">
      <c r="B23" s="51" t="s">
        <v>169</v>
      </c>
      <c r="C23" s="59">
        <v>0.1</v>
      </c>
      <c r="D23" s="59">
        <v>8.3197389885807507E-2</v>
      </c>
      <c r="E23" s="59">
        <v>0.12355212355212356</v>
      </c>
      <c r="F23" s="59">
        <v>0.1398176291793313</v>
      </c>
      <c r="G23" s="59">
        <v>0.121875</v>
      </c>
      <c r="H23" s="59">
        <v>0.11419753086419752</v>
      </c>
      <c r="I23" s="59">
        <v>8.0701754385964913E-2</v>
      </c>
      <c r="J23" s="59">
        <v>8.0402010050251257E-2</v>
      </c>
      <c r="K23" s="59">
        <v>0.10795454545454546</v>
      </c>
      <c r="L23" s="59">
        <v>0.11991584852734923</v>
      </c>
      <c r="M23" s="59">
        <v>9.969088098918083E-2</v>
      </c>
      <c r="N23" s="59">
        <v>0.19801980198019803</v>
      </c>
      <c r="O23" s="59">
        <v>0.1875</v>
      </c>
      <c r="P23" s="59">
        <v>7.22E-2</v>
      </c>
      <c r="Q23" s="59">
        <v>5.0000000000000001E-3</v>
      </c>
      <c r="R23" s="59">
        <v>0.16500000000000001</v>
      </c>
      <c r="S23" s="59">
        <v>8.6800000000000002E-2</v>
      </c>
      <c r="T23" s="59">
        <v>8.8800000000000004E-2</v>
      </c>
      <c r="U23" s="59">
        <v>0.14760000000000001</v>
      </c>
      <c r="V23" s="59">
        <v>0.16500000000000001</v>
      </c>
      <c r="W23" s="59">
        <v>0.26279999999999998</v>
      </c>
      <c r="X23" s="59">
        <v>0.17</v>
      </c>
      <c r="Y23" s="113">
        <f t="shared" si="3"/>
        <v>0.1378659972615244</v>
      </c>
      <c r="Z23" s="59">
        <v>0.14000000000000001</v>
      </c>
      <c r="AA23" s="59">
        <v>0.14080000000000001</v>
      </c>
      <c r="AB23" s="59">
        <v>0.16020000000000001</v>
      </c>
      <c r="AC23" s="59">
        <v>0.12620000000000001</v>
      </c>
      <c r="AD23" s="59">
        <v>0.2087</v>
      </c>
      <c r="AE23" s="59">
        <v>0.80579999999999996</v>
      </c>
      <c r="AF23" s="59">
        <v>9.7000000000000003E-3</v>
      </c>
      <c r="AG23" s="59">
        <v>3.8800000000000001E-2</v>
      </c>
      <c r="AH23" s="59">
        <v>5.8299999999999998E-2</v>
      </c>
      <c r="AI23" s="59">
        <v>0.1699</v>
      </c>
      <c r="AJ23" s="59">
        <v>3.9E-2</v>
      </c>
      <c r="AK23" s="59">
        <v>0</v>
      </c>
      <c r="AL23" s="82">
        <f t="shared" si="2"/>
        <v>0.15854650406504067</v>
      </c>
    </row>
    <row r="24" spans="2:38" ht="15" x14ac:dyDescent="0.25">
      <c r="B24" s="60" t="s">
        <v>170</v>
      </c>
      <c r="C24" s="61">
        <f t="shared" ref="C24:Y24" si="4">SUM(C14:C23)</f>
        <v>0.99999999999999989</v>
      </c>
      <c r="D24" s="61">
        <f t="shared" si="4"/>
        <v>0.99999999999999989</v>
      </c>
      <c r="E24" s="61">
        <f t="shared" si="4"/>
        <v>0.99999999999999989</v>
      </c>
      <c r="F24" s="61">
        <f t="shared" si="4"/>
        <v>0.99999999999999989</v>
      </c>
      <c r="G24" s="61">
        <f t="shared" si="4"/>
        <v>0.99999999999999978</v>
      </c>
      <c r="H24" s="61">
        <f t="shared" si="4"/>
        <v>0.99999999999999989</v>
      </c>
      <c r="I24" s="61">
        <f t="shared" si="4"/>
        <v>0.99999999999999989</v>
      </c>
      <c r="J24" s="61">
        <f t="shared" si="4"/>
        <v>1</v>
      </c>
      <c r="K24" s="61">
        <f t="shared" si="4"/>
        <v>1.0000136363636363</v>
      </c>
      <c r="L24" s="61">
        <f t="shared" si="4"/>
        <v>0.99997994389901845</v>
      </c>
      <c r="M24" s="61">
        <f t="shared" si="4"/>
        <v>0.99999211746522421</v>
      </c>
      <c r="N24" s="61">
        <f t="shared" si="4"/>
        <v>1</v>
      </c>
      <c r="O24" s="61">
        <f t="shared" si="4"/>
        <v>0.99999999999999978</v>
      </c>
      <c r="P24" s="61">
        <f t="shared" si="4"/>
        <v>1</v>
      </c>
      <c r="Q24" s="61">
        <f t="shared" si="4"/>
        <v>1</v>
      </c>
      <c r="R24" s="61">
        <f t="shared" si="4"/>
        <v>1</v>
      </c>
      <c r="S24" s="61">
        <f t="shared" si="4"/>
        <v>1.0000000000000002</v>
      </c>
      <c r="T24" s="61">
        <f t="shared" si="4"/>
        <v>0.99999999999999989</v>
      </c>
      <c r="U24" s="61">
        <f t="shared" si="4"/>
        <v>1</v>
      </c>
      <c r="V24" s="61">
        <f t="shared" si="4"/>
        <v>1</v>
      </c>
      <c r="W24" s="61">
        <f t="shared" si="4"/>
        <v>1</v>
      </c>
      <c r="X24" s="61">
        <f t="shared" si="4"/>
        <v>1</v>
      </c>
      <c r="Y24" s="114">
        <f t="shared" si="4"/>
        <v>0.99999999999999978</v>
      </c>
      <c r="Z24" s="61">
        <f t="shared" ref="Z24:AK24" si="5">SUM(Z14:Z23)</f>
        <v>1</v>
      </c>
      <c r="AA24" s="61">
        <f t="shared" si="5"/>
        <v>1</v>
      </c>
      <c r="AB24" s="61">
        <f t="shared" si="5"/>
        <v>1</v>
      </c>
      <c r="AC24" s="61">
        <f t="shared" si="5"/>
        <v>0.99999999999999989</v>
      </c>
      <c r="AD24" s="61">
        <f t="shared" si="5"/>
        <v>0.99999999999999989</v>
      </c>
      <c r="AE24" s="61">
        <f t="shared" si="5"/>
        <v>1</v>
      </c>
      <c r="AF24" s="61">
        <f t="shared" si="5"/>
        <v>1</v>
      </c>
      <c r="AG24" s="61">
        <f t="shared" si="5"/>
        <v>1.0000000000000002</v>
      </c>
      <c r="AH24" s="61">
        <f t="shared" si="5"/>
        <v>1</v>
      </c>
      <c r="AI24" s="61">
        <f t="shared" si="5"/>
        <v>1</v>
      </c>
      <c r="AJ24" s="61">
        <f t="shared" si="5"/>
        <v>1</v>
      </c>
      <c r="AK24" s="61">
        <f t="shared" si="5"/>
        <v>0.99999999999999989</v>
      </c>
      <c r="AL24" s="83">
        <f>SUM(AL14:AL23)</f>
        <v>1</v>
      </c>
    </row>
    <row r="26" spans="2:38" ht="15.6" x14ac:dyDescent="0.3">
      <c r="B26" s="108" t="s">
        <v>172</v>
      </c>
      <c r="Q26" s="62"/>
    </row>
    <row r="27" spans="2:38" ht="45" x14ac:dyDescent="0.25">
      <c r="B27" s="99" t="s">
        <v>158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68" t="s">
        <v>131</v>
      </c>
      <c r="O27" s="68" t="s">
        <v>132</v>
      </c>
      <c r="P27" s="68" t="s">
        <v>133</v>
      </c>
      <c r="Q27" s="68" t="s">
        <v>134</v>
      </c>
      <c r="R27" s="68" t="s">
        <v>135</v>
      </c>
      <c r="S27" s="68" t="s">
        <v>136</v>
      </c>
      <c r="T27" s="68" t="s">
        <v>137</v>
      </c>
      <c r="U27" s="68" t="s">
        <v>138</v>
      </c>
      <c r="V27" s="68" t="s">
        <v>139</v>
      </c>
      <c r="W27" s="68" t="s">
        <v>140</v>
      </c>
      <c r="X27" s="68" t="s">
        <v>141</v>
      </c>
      <c r="Y27" s="68" t="s">
        <v>142</v>
      </c>
      <c r="Z27" s="69" t="s">
        <v>106</v>
      </c>
      <c r="AA27" s="69" t="s">
        <v>107</v>
      </c>
      <c r="AB27" s="69" t="s">
        <v>111</v>
      </c>
      <c r="AC27" s="69" t="s">
        <v>108</v>
      </c>
      <c r="AD27" s="69" t="s">
        <v>109</v>
      </c>
      <c r="AE27" s="69" t="s">
        <v>110</v>
      </c>
      <c r="AF27" s="69" t="s">
        <v>117</v>
      </c>
      <c r="AG27" s="69" t="s">
        <v>112</v>
      </c>
      <c r="AH27" s="69" t="s">
        <v>113</v>
      </c>
      <c r="AI27" s="69" t="s">
        <v>114</v>
      </c>
      <c r="AJ27" s="69" t="s">
        <v>115</v>
      </c>
      <c r="AK27" s="69" t="s">
        <v>116</v>
      </c>
      <c r="AL27" s="50" t="s">
        <v>171</v>
      </c>
    </row>
    <row r="28" spans="2:38" ht="15" x14ac:dyDescent="0.25">
      <c r="B28" s="51" t="s">
        <v>160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100">
        <v>26</v>
      </c>
      <c r="O28" s="100">
        <v>68</v>
      </c>
      <c r="P28" s="100">
        <v>46</v>
      </c>
      <c r="Q28" s="100">
        <v>66</v>
      </c>
      <c r="R28" s="100">
        <v>51</v>
      </c>
      <c r="S28" s="100">
        <v>52</v>
      </c>
      <c r="T28" s="100">
        <v>45</v>
      </c>
      <c r="U28" s="100">
        <v>49</v>
      </c>
      <c r="V28" s="100">
        <v>52</v>
      </c>
      <c r="W28" s="100">
        <v>53</v>
      </c>
      <c r="X28" s="100">
        <v>36</v>
      </c>
      <c r="Y28" s="115">
        <f>SUM(N28:X28)</f>
        <v>544</v>
      </c>
      <c r="Z28" s="100">
        <v>48</v>
      </c>
      <c r="AA28" s="101">
        <v>39</v>
      </c>
      <c r="AB28" s="101">
        <v>33</v>
      </c>
      <c r="AC28" s="101">
        <v>49</v>
      </c>
      <c r="AD28" s="101">
        <v>40</v>
      </c>
      <c r="AE28" s="101">
        <v>2</v>
      </c>
      <c r="AF28" s="101">
        <v>10</v>
      </c>
      <c r="AG28" s="101">
        <v>39</v>
      </c>
      <c r="AH28" s="101">
        <v>59</v>
      </c>
      <c r="AI28" s="101">
        <v>34</v>
      </c>
      <c r="AJ28" s="101">
        <v>39</v>
      </c>
      <c r="AK28" s="101">
        <v>32</v>
      </c>
      <c r="AL28" s="102">
        <f>SUM(Z28:AK28)</f>
        <v>424</v>
      </c>
    </row>
    <row r="29" spans="2:38" ht="15" x14ac:dyDescent="0.25">
      <c r="B29" s="51" t="s">
        <v>161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100">
        <v>25</v>
      </c>
      <c r="O29" s="100">
        <v>43</v>
      </c>
      <c r="P29" s="100">
        <v>74</v>
      </c>
      <c r="Q29" s="100">
        <v>50</v>
      </c>
      <c r="R29" s="100">
        <v>26</v>
      </c>
      <c r="S29" s="100">
        <v>62</v>
      </c>
      <c r="T29" s="100">
        <v>54</v>
      </c>
      <c r="U29" s="100">
        <v>54</v>
      </c>
      <c r="V29" s="100">
        <v>46</v>
      </c>
      <c r="W29" s="100">
        <v>48</v>
      </c>
      <c r="X29" s="100">
        <v>49</v>
      </c>
      <c r="Y29" s="115">
        <f t="shared" ref="Y29:Y37" si="6">SUM(N29:X29)</f>
        <v>531</v>
      </c>
      <c r="Z29" s="100">
        <v>48</v>
      </c>
      <c r="AA29" s="101">
        <v>65</v>
      </c>
      <c r="AB29" s="101">
        <v>54</v>
      </c>
      <c r="AC29" s="101">
        <v>46</v>
      </c>
      <c r="AD29" s="101">
        <v>60</v>
      </c>
      <c r="AE29" s="101">
        <v>12</v>
      </c>
      <c r="AF29" s="101">
        <v>27</v>
      </c>
      <c r="AG29" s="101">
        <v>50</v>
      </c>
      <c r="AH29" s="101">
        <v>58</v>
      </c>
      <c r="AI29" s="101">
        <v>41</v>
      </c>
      <c r="AJ29" s="101">
        <v>50</v>
      </c>
      <c r="AK29" s="101">
        <v>32</v>
      </c>
      <c r="AL29" s="102">
        <f t="shared" ref="AL29:AL37" si="7">SUM(Z29:AK29)</f>
        <v>543</v>
      </c>
    </row>
    <row r="30" spans="2:38" x14ac:dyDescent="0.3">
      <c r="B30" s="51" t="s">
        <v>162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100">
        <v>5</v>
      </c>
      <c r="O30" s="100">
        <v>14</v>
      </c>
      <c r="P30" s="100">
        <v>9</v>
      </c>
      <c r="Q30" s="100">
        <v>19</v>
      </c>
      <c r="R30" s="100">
        <v>12</v>
      </c>
      <c r="S30" s="100">
        <v>32</v>
      </c>
      <c r="T30" s="100">
        <v>30</v>
      </c>
      <c r="U30" s="100">
        <v>6</v>
      </c>
      <c r="V30" s="100">
        <v>8</v>
      </c>
      <c r="W30" s="100">
        <v>2</v>
      </c>
      <c r="X30" s="100">
        <v>8</v>
      </c>
      <c r="Y30" s="115">
        <f t="shared" si="6"/>
        <v>145</v>
      </c>
      <c r="Z30" s="100">
        <v>11</v>
      </c>
      <c r="AA30" s="101">
        <v>17</v>
      </c>
      <c r="AB30" s="101">
        <v>6</v>
      </c>
      <c r="AC30" s="101">
        <v>18</v>
      </c>
      <c r="AD30" s="101">
        <v>5</v>
      </c>
      <c r="AE30" s="101">
        <v>4</v>
      </c>
      <c r="AF30" s="101">
        <v>34</v>
      </c>
      <c r="AG30" s="101">
        <v>34</v>
      </c>
      <c r="AH30" s="101">
        <v>16</v>
      </c>
      <c r="AI30" s="101">
        <v>8</v>
      </c>
      <c r="AJ30" s="101">
        <v>34</v>
      </c>
      <c r="AK30" s="101">
        <v>7</v>
      </c>
      <c r="AL30" s="102">
        <f t="shared" si="7"/>
        <v>194</v>
      </c>
    </row>
    <row r="31" spans="2:38" x14ac:dyDescent="0.3">
      <c r="B31" s="51" t="s">
        <v>163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100">
        <v>8</v>
      </c>
      <c r="O31" s="100">
        <v>15</v>
      </c>
      <c r="P31" s="100">
        <v>6</v>
      </c>
      <c r="Q31" s="100">
        <v>4</v>
      </c>
      <c r="R31" s="100">
        <v>9</v>
      </c>
      <c r="S31" s="100">
        <v>7</v>
      </c>
      <c r="T31" s="100">
        <v>7</v>
      </c>
      <c r="U31" s="100">
        <v>12</v>
      </c>
      <c r="V31" s="100">
        <v>5</v>
      </c>
      <c r="W31" s="100">
        <v>8</v>
      </c>
      <c r="X31" s="100">
        <v>16</v>
      </c>
      <c r="Y31" s="115">
        <f t="shared" si="6"/>
        <v>97</v>
      </c>
      <c r="Z31" s="100">
        <v>13</v>
      </c>
      <c r="AA31" s="101">
        <v>12</v>
      </c>
      <c r="AB31" s="101">
        <v>12</v>
      </c>
      <c r="AC31" s="101">
        <v>11</v>
      </c>
      <c r="AD31" s="101">
        <v>7</v>
      </c>
      <c r="AE31" s="101">
        <v>2</v>
      </c>
      <c r="AF31" s="101">
        <v>30</v>
      </c>
      <c r="AG31" s="101">
        <v>8</v>
      </c>
      <c r="AH31" s="101">
        <v>11</v>
      </c>
      <c r="AI31" s="101">
        <v>9</v>
      </c>
      <c r="AJ31" s="101">
        <v>8</v>
      </c>
      <c r="AK31" s="101">
        <v>18</v>
      </c>
      <c r="AL31" s="102">
        <f t="shared" si="7"/>
        <v>141</v>
      </c>
    </row>
    <row r="32" spans="2:38" ht="15" x14ac:dyDescent="0.25">
      <c r="B32" s="51" t="s">
        <v>164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100">
        <v>2</v>
      </c>
      <c r="O32" s="100">
        <v>3</v>
      </c>
      <c r="P32" s="100">
        <v>11</v>
      </c>
      <c r="Q32" s="100">
        <v>1</v>
      </c>
      <c r="R32" s="100">
        <v>14</v>
      </c>
      <c r="S32" s="100">
        <v>9</v>
      </c>
      <c r="T32" s="100">
        <v>5</v>
      </c>
      <c r="U32" s="100">
        <v>5</v>
      </c>
      <c r="V32" s="100">
        <v>2</v>
      </c>
      <c r="W32" s="100">
        <v>4</v>
      </c>
      <c r="X32" s="100">
        <v>6</v>
      </c>
      <c r="Y32" s="115">
        <f t="shared" si="6"/>
        <v>62</v>
      </c>
      <c r="Z32" s="100">
        <v>5</v>
      </c>
      <c r="AA32" s="101">
        <v>8</v>
      </c>
      <c r="AB32" s="101">
        <v>11</v>
      </c>
      <c r="AC32" s="101">
        <v>3</v>
      </c>
      <c r="AD32" s="101">
        <v>5</v>
      </c>
      <c r="AE32" s="101">
        <v>5</v>
      </c>
      <c r="AF32" s="101">
        <v>22</v>
      </c>
      <c r="AG32" s="101">
        <v>6</v>
      </c>
      <c r="AH32" s="101">
        <v>12</v>
      </c>
      <c r="AI32" s="101">
        <v>6</v>
      </c>
      <c r="AJ32" s="101">
        <v>6</v>
      </c>
      <c r="AK32" s="101">
        <v>14</v>
      </c>
      <c r="AL32" s="102">
        <f t="shared" si="7"/>
        <v>103</v>
      </c>
    </row>
    <row r="33" spans="2:38" x14ac:dyDescent="0.3">
      <c r="B33" s="51" t="s">
        <v>165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100">
        <v>0</v>
      </c>
      <c r="O33" s="100">
        <v>3</v>
      </c>
      <c r="P33" s="100">
        <v>11</v>
      </c>
      <c r="Q33" s="100">
        <v>12</v>
      </c>
      <c r="R33" s="100">
        <v>5</v>
      </c>
      <c r="S33" s="100">
        <v>3</v>
      </c>
      <c r="T33" s="100">
        <v>5</v>
      </c>
      <c r="U33" s="100">
        <v>7</v>
      </c>
      <c r="V33" s="100">
        <v>4</v>
      </c>
      <c r="W33" s="100">
        <v>3</v>
      </c>
      <c r="X33" s="100">
        <v>4</v>
      </c>
      <c r="Y33" s="115">
        <f t="shared" si="6"/>
        <v>57</v>
      </c>
      <c r="Z33" s="100">
        <v>5</v>
      </c>
      <c r="AA33" s="101">
        <v>4</v>
      </c>
      <c r="AB33" s="101">
        <v>5</v>
      </c>
      <c r="AC33" s="101">
        <v>7</v>
      </c>
      <c r="AD33" s="101">
        <v>9</v>
      </c>
      <c r="AE33" s="101">
        <v>1</v>
      </c>
      <c r="AF33" s="101">
        <v>24</v>
      </c>
      <c r="AG33" s="101">
        <v>10</v>
      </c>
      <c r="AH33" s="101">
        <v>8</v>
      </c>
      <c r="AI33" s="101">
        <v>11</v>
      </c>
      <c r="AJ33" s="101">
        <v>10</v>
      </c>
      <c r="AK33" s="101">
        <v>17</v>
      </c>
      <c r="AL33" s="102">
        <f t="shared" si="7"/>
        <v>111</v>
      </c>
    </row>
    <row r="34" spans="2:38" x14ac:dyDescent="0.3">
      <c r="B34" s="51" t="s">
        <v>166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100">
        <v>5</v>
      </c>
      <c r="O34" s="100">
        <v>21</v>
      </c>
      <c r="P34" s="100">
        <v>39</v>
      </c>
      <c r="Q34" s="100">
        <v>33</v>
      </c>
      <c r="R34" s="100">
        <v>16</v>
      </c>
      <c r="S34" s="100">
        <v>22</v>
      </c>
      <c r="T34" s="100">
        <v>28</v>
      </c>
      <c r="U34" s="100">
        <v>24</v>
      </c>
      <c r="V34" s="100">
        <v>26</v>
      </c>
      <c r="W34" s="100">
        <v>28</v>
      </c>
      <c r="X34" s="100">
        <v>25</v>
      </c>
      <c r="Y34" s="115">
        <f t="shared" si="6"/>
        <v>267</v>
      </c>
      <c r="Z34" s="100">
        <v>20</v>
      </c>
      <c r="AA34" s="101">
        <v>16</v>
      </c>
      <c r="AB34" s="101">
        <v>22</v>
      </c>
      <c r="AC34" s="101">
        <v>31</v>
      </c>
      <c r="AD34" s="101">
        <v>24</v>
      </c>
      <c r="AE34" s="101">
        <v>10</v>
      </c>
      <c r="AF34" s="101">
        <v>34</v>
      </c>
      <c r="AG34" s="101">
        <v>13</v>
      </c>
      <c r="AH34" s="101">
        <v>24</v>
      </c>
      <c r="AI34" s="101">
        <v>18</v>
      </c>
      <c r="AJ34" s="101">
        <v>13</v>
      </c>
      <c r="AK34" s="101">
        <v>27</v>
      </c>
      <c r="AL34" s="102">
        <f t="shared" si="7"/>
        <v>252</v>
      </c>
    </row>
    <row r="35" spans="2:38" ht="15" x14ac:dyDescent="0.25">
      <c r="B35" s="51" t="s">
        <v>167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100">
        <v>6</v>
      </c>
      <c r="O35" s="100">
        <v>2</v>
      </c>
      <c r="P35" s="100">
        <v>10</v>
      </c>
      <c r="Q35" s="100">
        <v>3</v>
      </c>
      <c r="R35" s="100">
        <v>20</v>
      </c>
      <c r="S35" s="100">
        <v>11</v>
      </c>
      <c r="T35" s="100">
        <v>10</v>
      </c>
      <c r="U35" s="100">
        <v>10</v>
      </c>
      <c r="V35" s="100">
        <v>4</v>
      </c>
      <c r="W35" s="100">
        <v>10</v>
      </c>
      <c r="X35" s="100">
        <v>8</v>
      </c>
      <c r="Y35" s="115">
        <f t="shared" si="6"/>
        <v>94</v>
      </c>
      <c r="Z35" s="100">
        <v>4</v>
      </c>
      <c r="AA35" s="101">
        <v>4</v>
      </c>
      <c r="AB35" s="101">
        <v>6</v>
      </c>
      <c r="AC35" s="101">
        <v>3</v>
      </c>
      <c r="AD35" s="101">
        <v>4</v>
      </c>
      <c r="AE35" s="101">
        <v>0</v>
      </c>
      <c r="AF35" s="101">
        <v>23</v>
      </c>
      <c r="AG35" s="101">
        <v>2</v>
      </c>
      <c r="AH35" s="101">
        <v>2</v>
      </c>
      <c r="AI35" s="101">
        <v>3</v>
      </c>
      <c r="AJ35" s="101">
        <v>2</v>
      </c>
      <c r="AK35" s="101">
        <v>4</v>
      </c>
      <c r="AL35" s="102">
        <f t="shared" si="7"/>
        <v>57</v>
      </c>
    </row>
    <row r="36" spans="2:38" ht="15" x14ac:dyDescent="0.25">
      <c r="B36" s="55" t="s">
        <v>168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100">
        <v>4</v>
      </c>
      <c r="O36" s="100">
        <v>0</v>
      </c>
      <c r="P36" s="100">
        <v>0</v>
      </c>
      <c r="Q36" s="100">
        <v>11</v>
      </c>
      <c r="R36" s="100">
        <v>14</v>
      </c>
      <c r="S36" s="100">
        <v>2</v>
      </c>
      <c r="T36" s="100">
        <v>11</v>
      </c>
      <c r="U36" s="100">
        <v>12</v>
      </c>
      <c r="V36" s="100">
        <v>20</v>
      </c>
      <c r="W36" s="100">
        <v>4</v>
      </c>
      <c r="X36" s="100">
        <v>14</v>
      </c>
      <c r="Y36" s="115">
        <f t="shared" si="6"/>
        <v>92</v>
      </c>
      <c r="Z36" s="100">
        <v>18</v>
      </c>
      <c r="AA36" s="101">
        <v>12</v>
      </c>
      <c r="AB36" s="101">
        <v>24</v>
      </c>
      <c r="AC36" s="101">
        <v>12</v>
      </c>
      <c r="AD36" s="101">
        <v>9</v>
      </c>
      <c r="AE36" s="101">
        <v>4</v>
      </c>
      <c r="AF36" s="101">
        <v>0</v>
      </c>
      <c r="AG36" s="101">
        <v>36</v>
      </c>
      <c r="AH36" s="101">
        <v>4</v>
      </c>
      <c r="AI36" s="101">
        <v>41</v>
      </c>
      <c r="AJ36" s="101">
        <v>36</v>
      </c>
      <c r="AK36" s="101">
        <v>49</v>
      </c>
      <c r="AL36" s="102">
        <f t="shared" si="7"/>
        <v>245</v>
      </c>
    </row>
    <row r="37" spans="2:38" x14ac:dyDescent="0.3">
      <c r="B37" s="51" t="s">
        <v>169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100">
        <v>20</v>
      </c>
      <c r="O37" s="100">
        <v>39</v>
      </c>
      <c r="P37" s="100">
        <v>16</v>
      </c>
      <c r="Q37" s="100">
        <v>1</v>
      </c>
      <c r="R37" s="100">
        <v>33</v>
      </c>
      <c r="S37" s="100">
        <v>19</v>
      </c>
      <c r="T37" s="100">
        <v>19</v>
      </c>
      <c r="U37" s="100">
        <v>31</v>
      </c>
      <c r="V37" s="100">
        <v>33</v>
      </c>
      <c r="W37" s="100">
        <v>57</v>
      </c>
      <c r="X37" s="100">
        <v>34</v>
      </c>
      <c r="Y37" s="115">
        <f t="shared" si="6"/>
        <v>302</v>
      </c>
      <c r="Z37" s="100">
        <v>28</v>
      </c>
      <c r="AA37" s="101">
        <v>29</v>
      </c>
      <c r="AB37" s="101">
        <v>33</v>
      </c>
      <c r="AC37" s="101">
        <v>26</v>
      </c>
      <c r="AD37" s="101">
        <v>43</v>
      </c>
      <c r="AE37" s="101">
        <v>166</v>
      </c>
      <c r="AF37" s="101">
        <v>2</v>
      </c>
      <c r="AG37" s="101">
        <v>8</v>
      </c>
      <c r="AH37" s="101">
        <v>12</v>
      </c>
      <c r="AI37" s="101">
        <v>35</v>
      </c>
      <c r="AJ37" s="101">
        <v>8</v>
      </c>
      <c r="AK37" s="101">
        <v>0</v>
      </c>
      <c r="AL37" s="102">
        <f t="shared" si="7"/>
        <v>390</v>
      </c>
    </row>
    <row r="38" spans="2:38" x14ac:dyDescent="0.3">
      <c r="B38" s="60" t="s">
        <v>170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103">
        <f t="shared" ref="N38:Y38" si="8">SUM(N28:N37)</f>
        <v>101</v>
      </c>
      <c r="O38" s="103">
        <f t="shared" si="8"/>
        <v>208</v>
      </c>
      <c r="P38" s="103">
        <f t="shared" si="8"/>
        <v>222</v>
      </c>
      <c r="Q38" s="103">
        <f t="shared" si="8"/>
        <v>200</v>
      </c>
      <c r="R38" s="103">
        <f t="shared" si="8"/>
        <v>200</v>
      </c>
      <c r="S38" s="103">
        <f t="shared" si="8"/>
        <v>219</v>
      </c>
      <c r="T38" s="103">
        <f t="shared" si="8"/>
        <v>214</v>
      </c>
      <c r="U38" s="103">
        <f t="shared" si="8"/>
        <v>210</v>
      </c>
      <c r="V38" s="103">
        <f t="shared" si="8"/>
        <v>200</v>
      </c>
      <c r="W38" s="103">
        <f t="shared" si="8"/>
        <v>217</v>
      </c>
      <c r="X38" s="103">
        <f t="shared" si="8"/>
        <v>200</v>
      </c>
      <c r="Y38" s="116">
        <f t="shared" si="8"/>
        <v>2191</v>
      </c>
      <c r="Z38" s="103">
        <f>SUM(Z28:Z37)</f>
        <v>200</v>
      </c>
      <c r="AA38" s="103">
        <f t="shared" ref="AA38:AL38" si="9">SUM(AA28:AA37)</f>
        <v>206</v>
      </c>
      <c r="AB38" s="103">
        <f t="shared" si="9"/>
        <v>206</v>
      </c>
      <c r="AC38" s="103">
        <f t="shared" si="9"/>
        <v>206</v>
      </c>
      <c r="AD38" s="103">
        <f t="shared" si="9"/>
        <v>206</v>
      </c>
      <c r="AE38" s="103">
        <f t="shared" si="9"/>
        <v>206</v>
      </c>
      <c r="AF38" s="103">
        <f t="shared" si="9"/>
        <v>206</v>
      </c>
      <c r="AG38" s="103">
        <f t="shared" si="9"/>
        <v>206</v>
      </c>
      <c r="AH38" s="103">
        <f t="shared" si="9"/>
        <v>206</v>
      </c>
      <c r="AI38" s="103">
        <f t="shared" si="9"/>
        <v>206</v>
      </c>
      <c r="AJ38" s="103">
        <f t="shared" si="9"/>
        <v>206</v>
      </c>
      <c r="AK38" s="103">
        <f t="shared" si="9"/>
        <v>200</v>
      </c>
      <c r="AL38" s="104">
        <f t="shared" si="9"/>
        <v>2460</v>
      </c>
    </row>
    <row r="39" spans="2:38" x14ac:dyDescent="0.3">
      <c r="AA39" s="154" t="s">
        <v>108</v>
      </c>
      <c r="AE39" s="154" t="s">
        <v>117</v>
      </c>
      <c r="AH39" s="154" t="s">
        <v>113</v>
      </c>
    </row>
    <row r="40" spans="2:38" ht="15.75" hidden="1" thickBot="1" x14ac:dyDescent="0.3">
      <c r="Z40" s="105" t="s">
        <v>173</v>
      </c>
      <c r="AA40" s="88">
        <f>+AA41+AA42</f>
        <v>206</v>
      </c>
      <c r="AB40" s="91">
        <f>SUM(AB41:AB42)</f>
        <v>1</v>
      </c>
      <c r="AC40" s="152"/>
      <c r="AD40" s="105" t="s">
        <v>173</v>
      </c>
      <c r="AE40" s="88">
        <f>SUM(AE41:AE42)</f>
        <v>206</v>
      </c>
      <c r="AF40" s="91">
        <f>SUM(AF41:AF42)</f>
        <v>1</v>
      </c>
      <c r="AG40" s="105" t="s">
        <v>173</v>
      </c>
      <c r="AH40" s="88">
        <f>SUM(AH41:AH42)</f>
        <v>206</v>
      </c>
      <c r="AI40" s="91">
        <f>SUM(AI41:AI42)</f>
        <v>1</v>
      </c>
    </row>
    <row r="41" spans="2:38" ht="15" hidden="1" x14ac:dyDescent="0.25">
      <c r="Z41" s="13" t="s">
        <v>33</v>
      </c>
      <c r="AA41" s="7">
        <v>121</v>
      </c>
      <c r="AB41" s="8">
        <f>+AA41/AA40</f>
        <v>0.58737864077669899</v>
      </c>
      <c r="AC41" s="152"/>
      <c r="AD41" s="13" t="s">
        <v>33</v>
      </c>
      <c r="AE41" s="7">
        <v>117</v>
      </c>
      <c r="AF41" s="8">
        <f>+AE41/AE40</f>
        <v>0.56796116504854366</v>
      </c>
      <c r="AG41" s="13" t="s">
        <v>33</v>
      </c>
      <c r="AH41" s="7">
        <v>134</v>
      </c>
      <c r="AI41" s="8">
        <f>+AH41/AH40</f>
        <v>0.65048543689320393</v>
      </c>
    </row>
    <row r="42" spans="2:38" ht="15.75" hidden="1" thickBot="1" x14ac:dyDescent="0.3">
      <c r="Z42" s="14" t="s">
        <v>34</v>
      </c>
      <c r="AA42" s="9">
        <v>85</v>
      </c>
      <c r="AB42" s="10">
        <f>+AA42/AA40</f>
        <v>0.41262135922330095</v>
      </c>
      <c r="AC42" s="152"/>
      <c r="AD42" s="14" t="s">
        <v>34</v>
      </c>
      <c r="AE42" s="9">
        <v>89</v>
      </c>
      <c r="AF42" s="10">
        <f>+AE42/AE40</f>
        <v>0.43203883495145629</v>
      </c>
      <c r="AG42" s="14" t="s">
        <v>34</v>
      </c>
      <c r="AH42" s="9">
        <v>72</v>
      </c>
      <c r="AI42" s="10">
        <f>+AH42/AH40</f>
        <v>0.34951456310679613</v>
      </c>
    </row>
    <row r="43" spans="2:38" ht="15.75" hidden="1" thickBot="1" x14ac:dyDescent="0.3">
      <c r="Z43" s="30"/>
      <c r="AA43" s="154" t="s">
        <v>108</v>
      </c>
      <c r="AB43" s="153"/>
      <c r="AC43" s="118"/>
      <c r="AD43" s="30"/>
      <c r="AE43" s="154" t="s">
        <v>117</v>
      </c>
      <c r="AF43" s="153"/>
      <c r="AG43" s="30"/>
      <c r="AH43" s="154" t="s">
        <v>113</v>
      </c>
      <c r="AI43" s="153"/>
    </row>
    <row r="44" spans="2:38" ht="15.75" hidden="1" thickBot="1" x14ac:dyDescent="0.3">
      <c r="Z44" s="87" t="s">
        <v>174</v>
      </c>
      <c r="AA44" s="88">
        <f>+AA45+AA46+AA47+AA48+AA49</f>
        <v>206</v>
      </c>
      <c r="AB44" s="89">
        <f>SUM(AB45:AB49)</f>
        <v>0.99999999999999989</v>
      </c>
      <c r="AD44" s="87" t="s">
        <v>174</v>
      </c>
      <c r="AE44" s="88">
        <f>SUM(AE45:AE49)</f>
        <v>206</v>
      </c>
      <c r="AF44" s="89">
        <f>SUM(AF45:AF49)</f>
        <v>0.99999999999999989</v>
      </c>
      <c r="AG44" s="87" t="s">
        <v>174</v>
      </c>
      <c r="AH44" s="88">
        <f>SUM(AH45:AH49)</f>
        <v>206</v>
      </c>
      <c r="AI44" s="89">
        <f>SUM(AI45:AI49)</f>
        <v>1</v>
      </c>
    </row>
    <row r="45" spans="2:38" ht="15" hidden="1" x14ac:dyDescent="0.25">
      <c r="Z45" s="15" t="s">
        <v>35</v>
      </c>
      <c r="AA45" s="1">
        <v>1</v>
      </c>
      <c r="AB45" s="8">
        <f>+AA45/AA$44</f>
        <v>4.8543689320388345E-3</v>
      </c>
      <c r="AD45" s="15" t="s">
        <v>35</v>
      </c>
      <c r="AE45" s="1">
        <v>4</v>
      </c>
      <c r="AF45" s="8">
        <f>+AE45/AE$44</f>
        <v>1.9417475728155338E-2</v>
      </c>
      <c r="AG45" s="15" t="s">
        <v>35</v>
      </c>
      <c r="AH45" s="1">
        <v>0</v>
      </c>
      <c r="AI45" s="8">
        <f>+AH45/AH$44</f>
        <v>0</v>
      </c>
    </row>
    <row r="46" spans="2:38" ht="15" hidden="1" x14ac:dyDescent="0.25">
      <c r="Z46" s="16" t="s">
        <v>36</v>
      </c>
      <c r="AA46" s="4">
        <v>64</v>
      </c>
      <c r="AB46" s="8">
        <f>+AA46/AA$44</f>
        <v>0.31067961165048541</v>
      </c>
      <c r="AD46" s="16" t="s">
        <v>36</v>
      </c>
      <c r="AE46" s="4">
        <v>61</v>
      </c>
      <c r="AF46" s="8">
        <f>+AE46/AE$44</f>
        <v>0.29611650485436891</v>
      </c>
      <c r="AG46" s="16" t="s">
        <v>36</v>
      </c>
      <c r="AH46" s="4">
        <v>72</v>
      </c>
      <c r="AI46" s="8">
        <f t="shared" ref="AI46:AI49" si="10">+AH46/AH$44</f>
        <v>0.34951456310679613</v>
      </c>
    </row>
    <row r="47" spans="2:38" ht="15" hidden="1" x14ac:dyDescent="0.25">
      <c r="Z47" s="13" t="s">
        <v>37</v>
      </c>
      <c r="AA47" s="1">
        <v>81</v>
      </c>
      <c r="AB47" s="8">
        <f>+AA47/AA$44</f>
        <v>0.39320388349514562</v>
      </c>
      <c r="AD47" s="13" t="s">
        <v>37</v>
      </c>
      <c r="AE47" s="1">
        <v>78</v>
      </c>
      <c r="AF47" s="8">
        <f>+AE47/AE$44</f>
        <v>0.37864077669902912</v>
      </c>
      <c r="AG47" s="13" t="s">
        <v>37</v>
      </c>
      <c r="AH47" s="1">
        <v>85</v>
      </c>
      <c r="AI47" s="8">
        <f t="shared" si="10"/>
        <v>0.41262135922330095</v>
      </c>
    </row>
    <row r="48" spans="2:38" ht="15" hidden="1" x14ac:dyDescent="0.25">
      <c r="Z48" s="16" t="s">
        <v>38</v>
      </c>
      <c r="AA48" s="4">
        <v>56</v>
      </c>
      <c r="AB48" s="8">
        <f>+AA48/AA$44</f>
        <v>0.27184466019417475</v>
      </c>
      <c r="AD48" s="16" t="s">
        <v>38</v>
      </c>
      <c r="AE48" s="4">
        <v>49</v>
      </c>
      <c r="AF48" s="8">
        <f>+AE48/AE$44</f>
        <v>0.23786407766990292</v>
      </c>
      <c r="AG48" s="16" t="s">
        <v>38</v>
      </c>
      <c r="AH48" s="4">
        <v>40</v>
      </c>
      <c r="AI48" s="8">
        <f t="shared" si="10"/>
        <v>0.1941747572815534</v>
      </c>
    </row>
    <row r="49" spans="26:40" ht="24.75" hidden="1" thickBot="1" x14ac:dyDescent="0.3">
      <c r="Z49" s="17" t="s">
        <v>39</v>
      </c>
      <c r="AA49" s="11">
        <v>4</v>
      </c>
      <c r="AB49" s="12">
        <f>+AA49/AA$44</f>
        <v>1.9417475728155338E-2</v>
      </c>
      <c r="AD49" s="17" t="s">
        <v>39</v>
      </c>
      <c r="AE49" s="11">
        <v>14</v>
      </c>
      <c r="AF49" s="12">
        <f>+AE49/AE$44</f>
        <v>6.7961165048543687E-2</v>
      </c>
      <c r="AG49" s="17" t="s">
        <v>39</v>
      </c>
      <c r="AH49" s="11">
        <v>9</v>
      </c>
      <c r="AI49" s="12">
        <f t="shared" si="10"/>
        <v>4.3689320388349516E-2</v>
      </c>
    </row>
    <row r="50" spans="26:40" ht="15" hidden="1" x14ac:dyDescent="0.25"/>
    <row r="51" spans="26:40" ht="15.75" hidden="1" thickBot="1" x14ac:dyDescent="0.3">
      <c r="AI51" s="154" t="s">
        <v>114</v>
      </c>
      <c r="AM51" s="154" t="s">
        <v>116</v>
      </c>
    </row>
    <row r="52" spans="26:40" ht="15.75" hidden="1" thickBot="1" x14ac:dyDescent="0.3">
      <c r="AH52" s="105" t="s">
        <v>173</v>
      </c>
      <c r="AI52" s="88">
        <f>SUM(AI53:AI54)</f>
        <v>206</v>
      </c>
      <c r="AJ52" s="91">
        <f>SUM(AJ53:AJ54)</f>
        <v>1</v>
      </c>
      <c r="AL52" s="105" t="s">
        <v>173</v>
      </c>
      <c r="AM52" s="88">
        <f>SUM(AM53:AM54)</f>
        <v>0</v>
      </c>
      <c r="AN52" s="91" t="e">
        <f>SUM(AN53:AN54)</f>
        <v>#DIV/0!</v>
      </c>
    </row>
    <row r="53" spans="26:40" ht="15" hidden="1" x14ac:dyDescent="0.25">
      <c r="AH53" s="13" t="s">
        <v>33</v>
      </c>
      <c r="AI53" s="7">
        <v>127</v>
      </c>
      <c r="AJ53" s="8">
        <f>+AI53/AI52</f>
        <v>0.61650485436893199</v>
      </c>
      <c r="AL53" s="13" t="s">
        <v>33</v>
      </c>
      <c r="AM53" s="7">
        <v>0</v>
      </c>
      <c r="AN53" s="8" t="e">
        <f>+AM53/AM52</f>
        <v>#DIV/0!</v>
      </c>
    </row>
    <row r="54" spans="26:40" ht="15.75" hidden="1" thickBot="1" x14ac:dyDescent="0.3">
      <c r="AH54" s="14" t="s">
        <v>34</v>
      </c>
      <c r="AI54" s="9">
        <v>79</v>
      </c>
      <c r="AJ54" s="10">
        <f>+AI54/AI52</f>
        <v>0.38349514563106796</v>
      </c>
      <c r="AL54" s="14" t="s">
        <v>34</v>
      </c>
      <c r="AM54" s="9">
        <v>0</v>
      </c>
      <c r="AN54" s="10" t="e">
        <f>+AM54/AM52</f>
        <v>#DIV/0!</v>
      </c>
    </row>
    <row r="55" spans="26:40" ht="15.75" hidden="1" thickBot="1" x14ac:dyDescent="0.3">
      <c r="AH55" s="30"/>
      <c r="AI55" s="154" t="s">
        <v>114</v>
      </c>
      <c r="AJ55" s="153"/>
      <c r="AL55" s="30"/>
      <c r="AM55" s="154" t="s">
        <v>270</v>
      </c>
      <c r="AN55" s="153"/>
    </row>
    <row r="56" spans="26:40" ht="15.75" hidden="1" thickBot="1" x14ac:dyDescent="0.3">
      <c r="AH56" s="87" t="s">
        <v>174</v>
      </c>
      <c r="AI56" s="88">
        <f>SUM(AI57:AI61)</f>
        <v>206</v>
      </c>
      <c r="AJ56" s="89">
        <f>SUM(AJ57:AJ61)</f>
        <v>1</v>
      </c>
      <c r="AL56" s="87" t="s">
        <v>174</v>
      </c>
      <c r="AM56" s="88">
        <f>SUM(AM57:AM61)</f>
        <v>0</v>
      </c>
      <c r="AN56" s="89" t="e">
        <f>SUM(AN57:AN61)</f>
        <v>#DIV/0!</v>
      </c>
    </row>
    <row r="57" spans="26:40" ht="15" hidden="1" x14ac:dyDescent="0.25">
      <c r="AH57" s="15" t="s">
        <v>35</v>
      </c>
      <c r="AI57" s="1">
        <v>0</v>
      </c>
      <c r="AJ57" s="8">
        <f>+AI57/AI$56</f>
        <v>0</v>
      </c>
      <c r="AL57" s="15" t="s">
        <v>35</v>
      </c>
      <c r="AM57" s="1">
        <v>0</v>
      </c>
      <c r="AN57" s="8" t="e">
        <f>+AM57/AM$56</f>
        <v>#DIV/0!</v>
      </c>
    </row>
    <row r="58" spans="26:40" ht="15" hidden="1" x14ac:dyDescent="0.25">
      <c r="AH58" s="16" t="s">
        <v>36</v>
      </c>
      <c r="AI58" s="4">
        <v>60</v>
      </c>
      <c r="AJ58" s="8">
        <f t="shared" ref="AJ58:AJ61" si="11">+AI58/AI$56</f>
        <v>0.29126213592233008</v>
      </c>
      <c r="AL58" s="16" t="s">
        <v>36</v>
      </c>
      <c r="AM58" s="4">
        <v>0</v>
      </c>
      <c r="AN58" s="8" t="e">
        <f t="shared" ref="AN58:AN61" si="12">+AM58/AM$56</f>
        <v>#DIV/0!</v>
      </c>
    </row>
    <row r="59" spans="26:40" ht="15" hidden="1" x14ac:dyDescent="0.25">
      <c r="AH59" s="13" t="s">
        <v>37</v>
      </c>
      <c r="AI59" s="1">
        <v>102</v>
      </c>
      <c r="AJ59" s="8">
        <f t="shared" si="11"/>
        <v>0.49514563106796117</v>
      </c>
      <c r="AL59" s="13" t="s">
        <v>37</v>
      </c>
      <c r="AM59" s="1">
        <v>0</v>
      </c>
      <c r="AN59" s="8" t="e">
        <f t="shared" si="12"/>
        <v>#DIV/0!</v>
      </c>
    </row>
    <row r="60" spans="26:40" ht="15" hidden="1" x14ac:dyDescent="0.25">
      <c r="AH60" s="16" t="s">
        <v>38</v>
      </c>
      <c r="AI60" s="4">
        <v>39</v>
      </c>
      <c r="AJ60" s="8">
        <f t="shared" si="11"/>
        <v>0.18932038834951456</v>
      </c>
      <c r="AL60" s="16" t="s">
        <v>38</v>
      </c>
      <c r="AM60" s="4">
        <v>0</v>
      </c>
      <c r="AN60" s="8" t="e">
        <f t="shared" si="12"/>
        <v>#DIV/0!</v>
      </c>
    </row>
    <row r="61" spans="26:40" ht="24.75" hidden="1" thickBot="1" x14ac:dyDescent="0.3">
      <c r="AH61" s="17" t="s">
        <v>39</v>
      </c>
      <c r="AI61" s="11">
        <v>5</v>
      </c>
      <c r="AJ61" s="10">
        <f t="shared" si="11"/>
        <v>2.4271844660194174E-2</v>
      </c>
      <c r="AL61" s="17" t="s">
        <v>39</v>
      </c>
      <c r="AM61" s="11">
        <v>0</v>
      </c>
      <c r="AN61" s="10" t="e">
        <f t="shared" si="12"/>
        <v>#DIV/0!</v>
      </c>
    </row>
    <row r="62" spans="26:40" ht="15" hidden="1" x14ac:dyDescent="0.25"/>
    <row r="63" spans="26:40" ht="15" hidden="1" x14ac:dyDescent="0.25"/>
    <row r="64" spans="26:40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</sheetData>
  <dataConsolidate/>
  <printOptions horizontalCentered="1" verticalCentered="1"/>
  <pageMargins left="0.31496062992125984" right="0.31496062992125984" top="0.35433070866141736" bottom="0.55118110236220474" header="0.31496062992125984" footer="0.31496062992125984"/>
  <pageSetup scale="64" orientation="landscape" r:id="rId1"/>
  <ignoredErrors>
    <ignoredError sqref="AE10:AL10" evalError="1"/>
    <ignoredError sqref="Y28 Y14:Y23 Y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U250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Q4" sqref="Q4"/>
    </sheetView>
  </sheetViews>
  <sheetFormatPr baseColWidth="10" defaultColWidth="11.44140625" defaultRowHeight="14.4" x14ac:dyDescent="0.3"/>
  <cols>
    <col min="1" max="1" width="2.6640625" style="24" customWidth="1"/>
    <col min="2" max="2" width="42.6640625" style="25" customWidth="1"/>
    <col min="3" max="3" width="2.109375" style="3" customWidth="1"/>
    <col min="4" max="4" width="5.88671875" style="29" customWidth="1"/>
    <col min="5" max="5" width="9.5546875" style="29" customWidth="1"/>
    <col min="6" max="6" width="2.109375" style="3" customWidth="1"/>
    <col min="7" max="7" width="6.5546875" style="29" customWidth="1"/>
    <col min="8" max="8" width="8" style="29" customWidth="1"/>
    <col min="9" max="9" width="2.109375" style="3" customWidth="1"/>
    <col min="10" max="10" width="5.44140625" style="29" customWidth="1"/>
    <col min="11" max="11" width="9.109375" style="29" customWidth="1"/>
    <col min="12" max="12" width="2" style="29" customWidth="1"/>
    <col min="13" max="13" width="6.88671875" style="29" customWidth="1"/>
    <col min="14" max="14" width="9.33203125" style="29" customWidth="1"/>
    <col min="15" max="15" width="2.44140625" style="3" customWidth="1"/>
    <col min="16" max="16" width="8" style="29" customWidth="1"/>
    <col min="17" max="17" width="8.88671875" style="29" customWidth="1"/>
    <col min="18" max="18" width="2.5546875" style="29" customWidth="1"/>
    <col min="19" max="16384" width="11.44140625" style="29"/>
  </cols>
  <sheetData>
    <row r="1" spans="1:21" s="24" customFormat="1" x14ac:dyDescent="0.3">
      <c r="B1" s="25"/>
      <c r="C1" s="3"/>
      <c r="D1" s="23"/>
      <c r="E1" s="23"/>
      <c r="F1" s="3"/>
      <c r="G1" s="23"/>
      <c r="H1" s="23"/>
      <c r="I1" s="3"/>
      <c r="Q1" s="41" t="s">
        <v>100</v>
      </c>
    </row>
    <row r="2" spans="1:21" s="24" customFormat="1" x14ac:dyDescent="0.3">
      <c r="B2" s="25"/>
      <c r="C2" s="3"/>
      <c r="D2" s="23"/>
      <c r="E2" s="23"/>
      <c r="F2" s="3"/>
      <c r="G2" s="23"/>
      <c r="H2" s="23"/>
      <c r="I2" s="3"/>
      <c r="Q2" s="41" t="s">
        <v>101</v>
      </c>
    </row>
    <row r="3" spans="1:21" s="24" customFormat="1" ht="15" x14ac:dyDescent="0.25">
      <c r="B3" s="25"/>
      <c r="C3" s="3"/>
      <c r="D3" s="23"/>
      <c r="E3" s="23"/>
      <c r="F3" s="3"/>
      <c r="G3" s="23"/>
      <c r="H3" s="23"/>
      <c r="I3" s="3"/>
    </row>
    <row r="4" spans="1:21" ht="21" x14ac:dyDescent="0.4">
      <c r="B4" s="28" t="s">
        <v>99</v>
      </c>
      <c r="E4" s="129"/>
    </row>
    <row r="5" spans="1:21" ht="7.95" customHeight="1" thickBot="1" x14ac:dyDescent="0.3"/>
    <row r="6" spans="1:21" s="31" customFormat="1" ht="31.5" customHeight="1" thickBot="1" x14ac:dyDescent="0.35">
      <c r="A6" s="24"/>
      <c r="B6" s="84" t="s">
        <v>27</v>
      </c>
      <c r="C6" s="30"/>
      <c r="D6" s="167" t="s">
        <v>103</v>
      </c>
      <c r="E6" s="168"/>
      <c r="F6" s="30"/>
      <c r="G6" s="167" t="s">
        <v>104</v>
      </c>
      <c r="H6" s="168"/>
      <c r="I6" s="30"/>
      <c r="J6" s="167" t="s">
        <v>105</v>
      </c>
      <c r="K6" s="168"/>
      <c r="L6" s="43"/>
      <c r="M6" s="167" t="s">
        <v>102</v>
      </c>
      <c r="N6" s="168"/>
      <c r="O6" s="30"/>
      <c r="P6" s="169">
        <v>2015</v>
      </c>
      <c r="Q6" s="169"/>
    </row>
    <row r="7" spans="1:21" s="31" customFormat="1" ht="15" thickBot="1" x14ac:dyDescent="0.35">
      <c r="A7" s="24"/>
      <c r="B7" s="87" t="s">
        <v>232</v>
      </c>
      <c r="C7" s="30"/>
      <c r="D7" s="88">
        <f>SUM(D8:D12)</f>
        <v>205</v>
      </c>
      <c r="E7" s="89">
        <f>SUM(E8:E12)</f>
        <v>1</v>
      </c>
      <c r="F7" s="30"/>
      <c r="G7" s="88">
        <f>SUM(G8:G12)</f>
        <v>206</v>
      </c>
      <c r="H7" s="89">
        <f>SUM(H8:H12)</f>
        <v>1</v>
      </c>
      <c r="I7" s="30"/>
      <c r="J7" s="88">
        <f>SUM(J8:J12)</f>
        <v>206</v>
      </c>
      <c r="K7" s="89">
        <f>SUM(K8:K12)</f>
        <v>1</v>
      </c>
      <c r="L7" s="44"/>
      <c r="M7" s="88">
        <f>SUM(M8:M12)</f>
        <v>206</v>
      </c>
      <c r="N7" s="89">
        <f>SUM(N8:N12)</f>
        <v>1</v>
      </c>
      <c r="O7" s="30"/>
      <c r="P7" s="90">
        <f>+D7+G7+J7+M7</f>
        <v>823</v>
      </c>
      <c r="Q7" s="89">
        <f>SUM(Q8:Q12)</f>
        <v>1</v>
      </c>
    </row>
    <row r="8" spans="1:21" s="31" customFormat="1" ht="15" x14ac:dyDescent="0.25">
      <c r="A8" s="24"/>
      <c r="B8" s="16" t="s">
        <v>1</v>
      </c>
      <c r="C8" s="30"/>
      <c r="D8" s="1">
        <v>1</v>
      </c>
      <c r="E8" s="2">
        <f>+D8/D$7*1</f>
        <v>4.8780487804878049E-3</v>
      </c>
      <c r="F8" s="30"/>
      <c r="G8" s="1">
        <v>1</v>
      </c>
      <c r="H8" s="2">
        <f>+G8/G$7*1</f>
        <v>4.8543689320388345E-3</v>
      </c>
      <c r="I8" s="30"/>
      <c r="J8" s="1">
        <v>1</v>
      </c>
      <c r="K8" s="2">
        <f>+J8/J$7*1</f>
        <v>4.8543689320388345E-3</v>
      </c>
      <c r="L8" s="42"/>
      <c r="M8" s="1">
        <v>1</v>
      </c>
      <c r="N8" s="2">
        <f>+M8/M$7*1</f>
        <v>4.8543689320388345E-3</v>
      </c>
      <c r="O8" s="30"/>
      <c r="P8" s="70">
        <f>+D8+G8+J8+M8</f>
        <v>4</v>
      </c>
      <c r="Q8" s="71">
        <f>+P8/P$7*1</f>
        <v>4.8602673147023082E-3</v>
      </c>
      <c r="U8" s="47"/>
    </row>
    <row r="9" spans="1:21" s="31" customFormat="1" ht="15" x14ac:dyDescent="0.25">
      <c r="A9" s="24"/>
      <c r="B9" s="16" t="s">
        <v>2</v>
      </c>
      <c r="C9" s="30"/>
      <c r="D9" s="4">
        <v>0</v>
      </c>
      <c r="E9" s="2">
        <f t="shared" ref="E9:E12" si="0">+D9/D$7*1</f>
        <v>0</v>
      </c>
      <c r="F9" s="30"/>
      <c r="G9" s="4">
        <v>1</v>
      </c>
      <c r="H9" s="2">
        <f t="shared" ref="H9:H12" si="1">+G9/G$7*1</f>
        <v>4.8543689320388345E-3</v>
      </c>
      <c r="I9" s="30"/>
      <c r="J9" s="4">
        <v>1</v>
      </c>
      <c r="K9" s="2">
        <f t="shared" ref="K9:K12" si="2">+J9/J$7*1</f>
        <v>4.8543689320388345E-3</v>
      </c>
      <c r="L9" s="42"/>
      <c r="M9" s="4">
        <v>0</v>
      </c>
      <c r="N9" s="2">
        <f t="shared" ref="N9:N12" si="3">+M9/M$7*1</f>
        <v>0</v>
      </c>
      <c r="O9" s="30"/>
      <c r="P9" s="70">
        <f t="shared" ref="P9:P12" si="4">+D9+G9+J9+M9</f>
        <v>2</v>
      </c>
      <c r="Q9" s="71">
        <f t="shared" ref="Q9:Q12" si="5">+P9/P$7*1</f>
        <v>2.4301336573511541E-3</v>
      </c>
      <c r="U9" s="47"/>
    </row>
    <row r="10" spans="1:21" s="31" customFormat="1" ht="15" x14ac:dyDescent="0.25">
      <c r="A10" s="24"/>
      <c r="B10" s="13" t="s">
        <v>3</v>
      </c>
      <c r="C10" s="30"/>
      <c r="D10" s="1">
        <v>2</v>
      </c>
      <c r="E10" s="2">
        <f t="shared" si="0"/>
        <v>9.7560975609756097E-3</v>
      </c>
      <c r="F10" s="30"/>
      <c r="G10" s="1">
        <v>5</v>
      </c>
      <c r="H10" s="2">
        <f t="shared" si="1"/>
        <v>2.4271844660194174E-2</v>
      </c>
      <c r="I10" s="30"/>
      <c r="J10" s="1">
        <v>2</v>
      </c>
      <c r="K10" s="2">
        <f t="shared" si="2"/>
        <v>9.7087378640776691E-3</v>
      </c>
      <c r="L10" s="42"/>
      <c r="M10" s="1">
        <v>3</v>
      </c>
      <c r="N10" s="2">
        <f t="shared" si="3"/>
        <v>1.4563106796116505E-2</v>
      </c>
      <c r="O10" s="30"/>
      <c r="P10" s="70">
        <f t="shared" si="4"/>
        <v>12</v>
      </c>
      <c r="Q10" s="71">
        <f t="shared" si="5"/>
        <v>1.4580801944106925E-2</v>
      </c>
      <c r="U10" s="47"/>
    </row>
    <row r="11" spans="1:21" s="31" customFormat="1" ht="15" x14ac:dyDescent="0.25">
      <c r="A11" s="24"/>
      <c r="B11" s="16" t="s">
        <v>4</v>
      </c>
      <c r="C11" s="30"/>
      <c r="D11" s="4">
        <v>26</v>
      </c>
      <c r="E11" s="2">
        <f t="shared" si="0"/>
        <v>0.12682926829268293</v>
      </c>
      <c r="F11" s="30"/>
      <c r="G11" s="4">
        <v>23</v>
      </c>
      <c r="H11" s="2">
        <f t="shared" si="1"/>
        <v>0.11165048543689321</v>
      </c>
      <c r="I11" s="30"/>
      <c r="J11" s="4">
        <v>31</v>
      </c>
      <c r="K11" s="2">
        <f t="shared" si="2"/>
        <v>0.15048543689320387</v>
      </c>
      <c r="L11" s="42"/>
      <c r="M11" s="4">
        <v>28</v>
      </c>
      <c r="N11" s="2">
        <f t="shared" si="3"/>
        <v>0.13592233009708737</v>
      </c>
      <c r="O11" s="30"/>
      <c r="P11" s="70">
        <f t="shared" si="4"/>
        <v>108</v>
      </c>
      <c r="Q11" s="71">
        <f t="shared" si="5"/>
        <v>0.13122721749696234</v>
      </c>
      <c r="U11" s="47"/>
    </row>
    <row r="12" spans="1:21" s="31" customFormat="1" ht="15.75" thickBot="1" x14ac:dyDescent="0.3">
      <c r="A12" s="24"/>
      <c r="B12" s="17" t="s">
        <v>5</v>
      </c>
      <c r="C12" s="30"/>
      <c r="D12" s="5">
        <v>176</v>
      </c>
      <c r="E12" s="63">
        <f t="shared" si="0"/>
        <v>0.85853658536585364</v>
      </c>
      <c r="F12" s="30"/>
      <c r="G12" s="5">
        <v>176</v>
      </c>
      <c r="H12" s="63">
        <f t="shared" si="1"/>
        <v>0.85436893203883491</v>
      </c>
      <c r="I12" s="30"/>
      <c r="J12" s="5">
        <v>171</v>
      </c>
      <c r="K12" s="63">
        <f t="shared" si="2"/>
        <v>0.83009708737864074</v>
      </c>
      <c r="L12" s="42"/>
      <c r="M12" s="5">
        <v>174</v>
      </c>
      <c r="N12" s="63">
        <f t="shared" si="3"/>
        <v>0.84466019417475724</v>
      </c>
      <c r="O12" s="30"/>
      <c r="P12" s="72">
        <f t="shared" si="4"/>
        <v>697</v>
      </c>
      <c r="Q12" s="73">
        <f t="shared" si="5"/>
        <v>0.84690157958687728</v>
      </c>
      <c r="T12" s="30"/>
      <c r="U12" s="48"/>
    </row>
    <row r="13" spans="1:21" s="30" customFormat="1" ht="6" customHeight="1" thickBot="1" x14ac:dyDescent="0.3">
      <c r="A13" s="24"/>
      <c r="D13" s="32"/>
      <c r="E13" s="32"/>
      <c r="G13" s="32"/>
      <c r="H13" s="32"/>
      <c r="J13" s="32"/>
      <c r="K13" s="32"/>
      <c r="L13" s="45"/>
      <c r="M13" s="32"/>
      <c r="N13" s="32"/>
      <c r="P13" s="32"/>
      <c r="Q13" s="32"/>
      <c r="S13" s="31"/>
    </row>
    <row r="14" spans="1:21" s="31" customFormat="1" ht="26.25" customHeight="1" thickBot="1" x14ac:dyDescent="0.35">
      <c r="A14" s="24"/>
      <c r="B14" s="87" t="s">
        <v>233</v>
      </c>
      <c r="C14" s="30"/>
      <c r="D14" s="88">
        <f>SUM(D15:D19)</f>
        <v>205</v>
      </c>
      <c r="E14" s="89">
        <f>SUM(E15:E19)</f>
        <v>1</v>
      </c>
      <c r="F14" s="30"/>
      <c r="G14" s="88">
        <f>SUM(G15:G19)</f>
        <v>206</v>
      </c>
      <c r="H14" s="89">
        <f>SUM(H15:H19)</f>
        <v>1</v>
      </c>
      <c r="I14" s="30"/>
      <c r="J14" s="88">
        <f>SUM(J15:J19)</f>
        <v>206</v>
      </c>
      <c r="K14" s="89">
        <f>SUM(K15:K19)</f>
        <v>1</v>
      </c>
      <c r="L14" s="44"/>
      <c r="M14" s="88">
        <f>SUM(M15:M19)</f>
        <v>206</v>
      </c>
      <c r="N14" s="89">
        <f>SUM(N15:N19)</f>
        <v>1</v>
      </c>
      <c r="O14" s="30"/>
      <c r="P14" s="90">
        <f>+D14+G14+J14+M14</f>
        <v>823</v>
      </c>
      <c r="Q14" s="89">
        <f>SUM(Q15:Q19)</f>
        <v>1</v>
      </c>
    </row>
    <row r="15" spans="1:21" s="31" customFormat="1" ht="15" x14ac:dyDescent="0.25">
      <c r="A15" s="24"/>
      <c r="B15" s="16" t="s">
        <v>1</v>
      </c>
      <c r="C15" s="33"/>
      <c r="D15" s="1">
        <v>1</v>
      </c>
      <c r="E15" s="2">
        <f>+D15/D$14*1</f>
        <v>4.8780487804878049E-3</v>
      </c>
      <c r="F15" s="33"/>
      <c r="G15" s="1">
        <v>0</v>
      </c>
      <c r="H15" s="2">
        <f>+G15/G$14*1</f>
        <v>0</v>
      </c>
      <c r="I15" s="33"/>
      <c r="J15" s="1">
        <v>3</v>
      </c>
      <c r="K15" s="2">
        <f>+J15/J$14*1</f>
        <v>1.4563106796116505E-2</v>
      </c>
      <c r="L15" s="42"/>
      <c r="M15" s="1">
        <v>0</v>
      </c>
      <c r="N15" s="2">
        <f>+M15/M$14*1</f>
        <v>0</v>
      </c>
      <c r="O15" s="33"/>
      <c r="P15" s="70">
        <f>+D15+G15+J15+M15</f>
        <v>4</v>
      </c>
      <c r="Q15" s="71">
        <f>+P15/P$14*1</f>
        <v>4.8602673147023082E-3</v>
      </c>
    </row>
    <row r="16" spans="1:21" s="31" customFormat="1" ht="15" x14ac:dyDescent="0.25">
      <c r="A16" s="24"/>
      <c r="B16" s="16" t="s">
        <v>2</v>
      </c>
      <c r="C16" s="33"/>
      <c r="D16" s="4">
        <v>0</v>
      </c>
      <c r="E16" s="2">
        <f t="shared" ref="E16:E19" si="6">+D16/D$14*1</f>
        <v>0</v>
      </c>
      <c r="F16" s="33"/>
      <c r="G16" s="4">
        <v>1</v>
      </c>
      <c r="H16" s="2">
        <f t="shared" ref="H16:H19" si="7">+G16/G$14*1</f>
        <v>4.8543689320388345E-3</v>
      </c>
      <c r="I16" s="33"/>
      <c r="J16" s="4">
        <v>2</v>
      </c>
      <c r="K16" s="2">
        <f t="shared" ref="K16:K19" si="8">+J16/J$14*1</f>
        <v>9.7087378640776691E-3</v>
      </c>
      <c r="L16" s="42"/>
      <c r="M16" s="4">
        <v>1</v>
      </c>
      <c r="N16" s="2">
        <f t="shared" ref="N16:N19" si="9">+M16/M$14*1</f>
        <v>4.8543689320388345E-3</v>
      </c>
      <c r="O16" s="33"/>
      <c r="P16" s="70">
        <f t="shared" ref="P16:P19" si="10">+D16+G16+J16+M16</f>
        <v>4</v>
      </c>
      <c r="Q16" s="71">
        <f t="shared" ref="Q16:Q19" si="11">+P16/P$14*1</f>
        <v>4.8602673147023082E-3</v>
      </c>
    </row>
    <row r="17" spans="1:19" s="31" customFormat="1" ht="15" x14ac:dyDescent="0.25">
      <c r="A17" s="24"/>
      <c r="B17" s="13" t="s">
        <v>3</v>
      </c>
      <c r="C17" s="33"/>
      <c r="D17" s="1">
        <v>3</v>
      </c>
      <c r="E17" s="2">
        <f t="shared" si="6"/>
        <v>1.4634146341463415E-2</v>
      </c>
      <c r="F17" s="33"/>
      <c r="G17" s="1">
        <v>3</v>
      </c>
      <c r="H17" s="2">
        <f t="shared" si="7"/>
        <v>1.4563106796116505E-2</v>
      </c>
      <c r="I17" s="33"/>
      <c r="J17" s="1">
        <v>7</v>
      </c>
      <c r="K17" s="2">
        <f t="shared" si="8"/>
        <v>3.3980582524271843E-2</v>
      </c>
      <c r="L17" s="42"/>
      <c r="M17" s="1">
        <v>6</v>
      </c>
      <c r="N17" s="2">
        <f t="shared" si="9"/>
        <v>2.9126213592233011E-2</v>
      </c>
      <c r="O17" s="33"/>
      <c r="P17" s="70">
        <f t="shared" si="10"/>
        <v>19</v>
      </c>
      <c r="Q17" s="71">
        <f t="shared" si="11"/>
        <v>2.3086269744835967E-2</v>
      </c>
    </row>
    <row r="18" spans="1:19" s="31" customFormat="1" ht="15" x14ac:dyDescent="0.25">
      <c r="A18" s="24"/>
      <c r="B18" s="16" t="s">
        <v>4</v>
      </c>
      <c r="C18" s="33"/>
      <c r="D18" s="4">
        <v>12</v>
      </c>
      <c r="E18" s="2">
        <f t="shared" si="6"/>
        <v>5.8536585365853662E-2</v>
      </c>
      <c r="F18" s="33"/>
      <c r="G18" s="4">
        <v>21</v>
      </c>
      <c r="H18" s="2">
        <f t="shared" si="7"/>
        <v>0.10194174757281553</v>
      </c>
      <c r="I18" s="33"/>
      <c r="J18" s="4">
        <v>19</v>
      </c>
      <c r="K18" s="2">
        <f t="shared" si="8"/>
        <v>9.2233009708737865E-2</v>
      </c>
      <c r="L18" s="42"/>
      <c r="M18" s="4">
        <v>19</v>
      </c>
      <c r="N18" s="2">
        <f t="shared" si="9"/>
        <v>9.2233009708737865E-2</v>
      </c>
      <c r="O18" s="33"/>
      <c r="P18" s="70">
        <f t="shared" si="10"/>
        <v>71</v>
      </c>
      <c r="Q18" s="71">
        <f t="shared" si="11"/>
        <v>8.6269744835965972E-2</v>
      </c>
    </row>
    <row r="19" spans="1:19" s="31" customFormat="1" ht="15.75" thickBot="1" x14ac:dyDescent="0.3">
      <c r="A19" s="24"/>
      <c r="B19" s="17" t="s">
        <v>5</v>
      </c>
      <c r="C19" s="33"/>
      <c r="D19" s="5">
        <v>189</v>
      </c>
      <c r="E19" s="63">
        <f t="shared" si="6"/>
        <v>0.92195121951219516</v>
      </c>
      <c r="F19" s="33"/>
      <c r="G19" s="5">
        <v>181</v>
      </c>
      <c r="H19" s="63">
        <f t="shared" si="7"/>
        <v>0.87864077669902918</v>
      </c>
      <c r="I19" s="33"/>
      <c r="J19" s="5">
        <v>175</v>
      </c>
      <c r="K19" s="63">
        <f t="shared" si="8"/>
        <v>0.84951456310679607</v>
      </c>
      <c r="L19" s="42"/>
      <c r="M19" s="5">
        <v>180</v>
      </c>
      <c r="N19" s="63">
        <f t="shared" si="9"/>
        <v>0.87378640776699024</v>
      </c>
      <c r="O19" s="33"/>
      <c r="P19" s="72">
        <f t="shared" si="10"/>
        <v>725</v>
      </c>
      <c r="Q19" s="73">
        <f t="shared" si="11"/>
        <v>0.88092345078979339</v>
      </c>
    </row>
    <row r="20" spans="1:19" s="30" customFormat="1" ht="6" customHeight="1" thickBot="1" x14ac:dyDescent="0.3">
      <c r="A20" s="24"/>
      <c r="D20" s="32"/>
      <c r="E20" s="32"/>
      <c r="G20" s="32"/>
      <c r="H20" s="32"/>
      <c r="J20" s="32"/>
      <c r="K20" s="32"/>
      <c r="L20" s="45"/>
      <c r="M20" s="32"/>
      <c r="N20" s="32"/>
      <c r="P20" s="32"/>
      <c r="Q20" s="32"/>
      <c r="S20" s="31"/>
    </row>
    <row r="21" spans="1:19" s="31" customFormat="1" ht="15.75" thickBot="1" x14ac:dyDescent="0.3">
      <c r="A21" s="24"/>
      <c r="B21" s="87" t="s">
        <v>0</v>
      </c>
      <c r="C21" s="30"/>
      <c r="D21" s="88">
        <f>SUM(D22:D26)</f>
        <v>205</v>
      </c>
      <c r="E21" s="89">
        <f>SUM(E22:E26)</f>
        <v>1</v>
      </c>
      <c r="F21" s="30"/>
      <c r="G21" s="88">
        <f>SUM(G22:G26)</f>
        <v>206</v>
      </c>
      <c r="H21" s="89">
        <f>SUM(H22:H26)</f>
        <v>1</v>
      </c>
      <c r="I21" s="30"/>
      <c r="J21" s="88">
        <f>SUM(J22:J26)</f>
        <v>206</v>
      </c>
      <c r="K21" s="89">
        <f>SUM(K22:K26)</f>
        <v>1</v>
      </c>
      <c r="L21" s="44"/>
      <c r="M21" s="88">
        <f>SUM(M22:M26)</f>
        <v>206</v>
      </c>
      <c r="N21" s="89">
        <f>SUM(N22:N26)</f>
        <v>1</v>
      </c>
      <c r="O21" s="30"/>
      <c r="P21" s="90">
        <f>+D21+G21+J21+M21</f>
        <v>823</v>
      </c>
      <c r="Q21" s="89">
        <f>SUM(Q22:Q26)</f>
        <v>1</v>
      </c>
    </row>
    <row r="22" spans="1:19" s="31" customFormat="1" ht="15" x14ac:dyDescent="0.25">
      <c r="A22" s="24"/>
      <c r="B22" s="16" t="s">
        <v>1</v>
      </c>
      <c r="C22" s="30"/>
      <c r="D22" s="1">
        <v>1</v>
      </c>
      <c r="E22" s="2">
        <f>+D22/D$21*1</f>
        <v>4.8780487804878049E-3</v>
      </c>
      <c r="F22" s="30"/>
      <c r="G22" s="1">
        <v>1</v>
      </c>
      <c r="H22" s="2">
        <f>+G22/G$21*1</f>
        <v>4.8543689320388345E-3</v>
      </c>
      <c r="I22" s="30"/>
      <c r="J22" s="1">
        <v>2</v>
      </c>
      <c r="K22" s="2">
        <f>+J22/J$21*1</f>
        <v>9.7087378640776691E-3</v>
      </c>
      <c r="L22" s="42"/>
      <c r="M22" s="1">
        <v>1</v>
      </c>
      <c r="N22" s="2">
        <f>+M22/M$21*1</f>
        <v>4.8543689320388345E-3</v>
      </c>
      <c r="O22" s="30"/>
      <c r="P22" s="70">
        <f>+D22+G22+J22+M22</f>
        <v>5</v>
      </c>
      <c r="Q22" s="71">
        <f>+P22/P$21*1</f>
        <v>6.0753341433778859E-3</v>
      </c>
    </row>
    <row r="23" spans="1:19" s="31" customFormat="1" ht="15" x14ac:dyDescent="0.25">
      <c r="A23" s="24"/>
      <c r="B23" s="16" t="s">
        <v>2</v>
      </c>
      <c r="C23" s="30"/>
      <c r="D23" s="4">
        <v>3</v>
      </c>
      <c r="E23" s="2">
        <f t="shared" ref="E23:E26" si="12">+D23/D$21*1</f>
        <v>1.4634146341463415E-2</v>
      </c>
      <c r="F23" s="30"/>
      <c r="G23" s="4">
        <v>1</v>
      </c>
      <c r="H23" s="2">
        <f t="shared" ref="H23:H26" si="13">+G23/G$21*1</f>
        <v>4.8543689320388345E-3</v>
      </c>
      <c r="I23" s="30"/>
      <c r="J23" s="4">
        <v>0</v>
      </c>
      <c r="K23" s="2">
        <f t="shared" ref="K23:K26" si="14">+J23/J$21*1</f>
        <v>0</v>
      </c>
      <c r="L23" s="42"/>
      <c r="M23" s="4">
        <v>0</v>
      </c>
      <c r="N23" s="2">
        <f t="shared" ref="N23:N26" si="15">+M23/M$21*1</f>
        <v>0</v>
      </c>
      <c r="O23" s="30"/>
      <c r="P23" s="70">
        <f t="shared" ref="P23:P26" si="16">+D23+G23+J23+M23</f>
        <v>4</v>
      </c>
      <c r="Q23" s="71">
        <f t="shared" ref="Q23:Q26" si="17">+P23/P$21*1</f>
        <v>4.8602673147023082E-3</v>
      </c>
    </row>
    <row r="24" spans="1:19" s="31" customFormat="1" ht="15" x14ac:dyDescent="0.25">
      <c r="A24" s="24"/>
      <c r="B24" s="13" t="s">
        <v>3</v>
      </c>
      <c r="C24" s="30"/>
      <c r="D24" s="1">
        <v>8</v>
      </c>
      <c r="E24" s="2">
        <f t="shared" si="12"/>
        <v>3.9024390243902439E-2</v>
      </c>
      <c r="F24" s="30"/>
      <c r="G24" s="1">
        <v>7</v>
      </c>
      <c r="H24" s="2">
        <f t="shared" si="13"/>
        <v>3.3980582524271843E-2</v>
      </c>
      <c r="I24" s="30"/>
      <c r="J24" s="1">
        <v>10</v>
      </c>
      <c r="K24" s="2">
        <f t="shared" si="14"/>
        <v>4.8543689320388349E-2</v>
      </c>
      <c r="L24" s="42"/>
      <c r="M24" s="1">
        <v>10</v>
      </c>
      <c r="N24" s="2">
        <f t="shared" si="15"/>
        <v>4.8543689320388349E-2</v>
      </c>
      <c r="O24" s="30"/>
      <c r="P24" s="70">
        <f t="shared" si="16"/>
        <v>35</v>
      </c>
      <c r="Q24" s="71">
        <f t="shared" si="17"/>
        <v>4.25273390036452E-2</v>
      </c>
    </row>
    <row r="25" spans="1:19" s="31" customFormat="1" ht="15" x14ac:dyDescent="0.25">
      <c r="A25" s="24"/>
      <c r="B25" s="16" t="s">
        <v>4</v>
      </c>
      <c r="C25" s="30"/>
      <c r="D25" s="4">
        <v>56</v>
      </c>
      <c r="E25" s="2">
        <f t="shared" si="12"/>
        <v>0.27317073170731709</v>
      </c>
      <c r="F25" s="30"/>
      <c r="G25" s="4">
        <v>54</v>
      </c>
      <c r="H25" s="2">
        <f t="shared" si="13"/>
        <v>0.26213592233009708</v>
      </c>
      <c r="I25" s="30"/>
      <c r="J25" s="4">
        <v>46</v>
      </c>
      <c r="K25" s="2">
        <f t="shared" si="14"/>
        <v>0.22330097087378642</v>
      </c>
      <c r="L25" s="42"/>
      <c r="M25" s="4">
        <v>47</v>
      </c>
      <c r="N25" s="2">
        <f t="shared" si="15"/>
        <v>0.22815533980582525</v>
      </c>
      <c r="O25" s="30"/>
      <c r="P25" s="70">
        <f t="shared" si="16"/>
        <v>203</v>
      </c>
      <c r="Q25" s="71">
        <f t="shared" si="17"/>
        <v>0.24665856622114216</v>
      </c>
    </row>
    <row r="26" spans="1:19" s="31" customFormat="1" ht="15.75" thickBot="1" x14ac:dyDescent="0.3">
      <c r="A26" s="24"/>
      <c r="B26" s="17" t="s">
        <v>5</v>
      </c>
      <c r="C26" s="30"/>
      <c r="D26" s="5">
        <v>137</v>
      </c>
      <c r="E26" s="63">
        <f t="shared" si="12"/>
        <v>0.66829268292682931</v>
      </c>
      <c r="F26" s="30"/>
      <c r="G26" s="5">
        <v>143</v>
      </c>
      <c r="H26" s="63">
        <f t="shared" si="13"/>
        <v>0.69417475728155342</v>
      </c>
      <c r="I26" s="30"/>
      <c r="J26" s="5">
        <v>148</v>
      </c>
      <c r="K26" s="63">
        <f t="shared" si="14"/>
        <v>0.71844660194174759</v>
      </c>
      <c r="L26" s="42"/>
      <c r="M26" s="5">
        <v>148</v>
      </c>
      <c r="N26" s="63">
        <f t="shared" si="15"/>
        <v>0.71844660194174759</v>
      </c>
      <c r="O26" s="30"/>
      <c r="P26" s="72">
        <f t="shared" si="16"/>
        <v>576</v>
      </c>
      <c r="Q26" s="73">
        <f t="shared" si="17"/>
        <v>0.69987849331713248</v>
      </c>
    </row>
    <row r="27" spans="1:19" s="30" customFormat="1" ht="6" customHeight="1" thickBot="1" x14ac:dyDescent="0.3">
      <c r="A27" s="24"/>
      <c r="D27" s="32"/>
      <c r="E27" s="32"/>
      <c r="G27" s="32"/>
      <c r="H27" s="32"/>
      <c r="J27" s="32"/>
      <c r="K27" s="32"/>
      <c r="L27" s="45"/>
      <c r="M27" s="32"/>
      <c r="N27" s="32"/>
      <c r="P27" s="32"/>
      <c r="Q27" s="32"/>
      <c r="S27" s="31"/>
    </row>
    <row r="28" spans="1:19" s="31" customFormat="1" ht="24" customHeight="1" thickBot="1" x14ac:dyDescent="0.3">
      <c r="A28" s="24"/>
      <c r="B28" s="87" t="s">
        <v>234</v>
      </c>
      <c r="C28" s="30"/>
      <c r="D28" s="88">
        <f>SUM(D29:D33)</f>
        <v>205</v>
      </c>
      <c r="E28" s="89">
        <f>SUM(E29:E33)</f>
        <v>1</v>
      </c>
      <c r="F28" s="30"/>
      <c r="G28" s="88">
        <f>SUM(G29:G33)</f>
        <v>206</v>
      </c>
      <c r="H28" s="89">
        <f>SUM(H29:H33)</f>
        <v>1</v>
      </c>
      <c r="I28" s="30"/>
      <c r="J28" s="88">
        <f>SUM(J29:J33)</f>
        <v>206</v>
      </c>
      <c r="K28" s="89">
        <f>SUM(K29:K33)</f>
        <v>1</v>
      </c>
      <c r="L28" s="44"/>
      <c r="M28" s="88">
        <f>SUM(M29:M33)</f>
        <v>206</v>
      </c>
      <c r="N28" s="89">
        <f>SUM(N29:N33)</f>
        <v>1</v>
      </c>
      <c r="O28" s="30"/>
      <c r="P28" s="90">
        <f>+D28+G28+J28+M28</f>
        <v>823</v>
      </c>
      <c r="Q28" s="89">
        <f>SUM(Q29:Q33)</f>
        <v>1</v>
      </c>
    </row>
    <row r="29" spans="1:19" s="31" customFormat="1" ht="15" x14ac:dyDescent="0.25">
      <c r="A29" s="24"/>
      <c r="B29" s="16" t="s">
        <v>1</v>
      </c>
      <c r="C29" s="30"/>
      <c r="D29" s="1">
        <v>1</v>
      </c>
      <c r="E29" s="2">
        <f>+D29/D$28*1</f>
        <v>4.8780487804878049E-3</v>
      </c>
      <c r="F29" s="30"/>
      <c r="G29" s="1">
        <v>1</v>
      </c>
      <c r="H29" s="2">
        <f>+G29/G$28*1</f>
        <v>4.8543689320388345E-3</v>
      </c>
      <c r="I29" s="30"/>
      <c r="J29" s="1">
        <v>2</v>
      </c>
      <c r="K29" s="2">
        <f>+J29/J$28*1</f>
        <v>9.7087378640776691E-3</v>
      </c>
      <c r="L29" s="42"/>
      <c r="M29" s="1">
        <v>0</v>
      </c>
      <c r="N29" s="2">
        <f>+M29/M$28*1</f>
        <v>0</v>
      </c>
      <c r="O29" s="30"/>
      <c r="P29" s="70">
        <f>+D29+G29+J29+M29</f>
        <v>4</v>
      </c>
      <c r="Q29" s="71">
        <f>+P29/P$28*1</f>
        <v>4.8602673147023082E-3</v>
      </c>
    </row>
    <row r="30" spans="1:19" s="31" customFormat="1" ht="15" x14ac:dyDescent="0.25">
      <c r="A30" s="24"/>
      <c r="B30" s="16" t="s">
        <v>2</v>
      </c>
      <c r="C30" s="30"/>
      <c r="D30" s="4">
        <v>0</v>
      </c>
      <c r="E30" s="2">
        <f t="shared" ref="E30:E33" si="18">+D30/D$28*1</f>
        <v>0</v>
      </c>
      <c r="F30" s="30"/>
      <c r="G30" s="4">
        <v>1</v>
      </c>
      <c r="H30" s="2">
        <f t="shared" ref="H30:H33" si="19">+G30/G$28*1</f>
        <v>4.8543689320388345E-3</v>
      </c>
      <c r="I30" s="30"/>
      <c r="J30" s="4">
        <v>0</v>
      </c>
      <c r="K30" s="2">
        <f t="shared" ref="K30:K33" si="20">+J30/J$28*1</f>
        <v>0</v>
      </c>
      <c r="L30" s="42"/>
      <c r="M30" s="4">
        <v>0</v>
      </c>
      <c r="N30" s="2">
        <f t="shared" ref="N30:N33" si="21">+M30/M$28*1</f>
        <v>0</v>
      </c>
      <c r="O30" s="30"/>
      <c r="P30" s="70">
        <f t="shared" ref="P30:P33" si="22">+D30+G30+J30+M30</f>
        <v>1</v>
      </c>
      <c r="Q30" s="71">
        <f t="shared" ref="Q30:Q33" si="23">+P30/P$28*1</f>
        <v>1.215066828675577E-3</v>
      </c>
    </row>
    <row r="31" spans="1:19" s="31" customFormat="1" ht="15" x14ac:dyDescent="0.25">
      <c r="A31" s="24"/>
      <c r="B31" s="13" t="s">
        <v>3</v>
      </c>
      <c r="C31" s="30"/>
      <c r="D31" s="1">
        <v>1</v>
      </c>
      <c r="E31" s="2">
        <f t="shared" si="18"/>
        <v>4.8780487804878049E-3</v>
      </c>
      <c r="F31" s="30"/>
      <c r="G31" s="1">
        <v>3</v>
      </c>
      <c r="H31" s="2">
        <f t="shared" si="19"/>
        <v>1.4563106796116505E-2</v>
      </c>
      <c r="I31" s="30"/>
      <c r="J31" s="1">
        <v>3</v>
      </c>
      <c r="K31" s="2">
        <f t="shared" si="20"/>
        <v>1.4563106796116505E-2</v>
      </c>
      <c r="L31" s="42"/>
      <c r="M31" s="1">
        <v>4</v>
      </c>
      <c r="N31" s="2">
        <f t="shared" si="21"/>
        <v>1.9417475728155338E-2</v>
      </c>
      <c r="O31" s="30"/>
      <c r="P31" s="70">
        <f t="shared" si="22"/>
        <v>11</v>
      </c>
      <c r="Q31" s="71">
        <f t="shared" si="23"/>
        <v>1.3365735115431349E-2</v>
      </c>
    </row>
    <row r="32" spans="1:19" s="31" customFormat="1" ht="15" x14ac:dyDescent="0.25">
      <c r="A32" s="24"/>
      <c r="B32" s="16" t="s">
        <v>4</v>
      </c>
      <c r="C32" s="30"/>
      <c r="D32" s="4">
        <v>12</v>
      </c>
      <c r="E32" s="2">
        <f t="shared" si="18"/>
        <v>5.8536585365853662E-2</v>
      </c>
      <c r="F32" s="30"/>
      <c r="G32" s="4">
        <v>18</v>
      </c>
      <c r="H32" s="2">
        <f t="shared" si="19"/>
        <v>8.7378640776699032E-2</v>
      </c>
      <c r="I32" s="30"/>
      <c r="J32" s="4">
        <v>24</v>
      </c>
      <c r="K32" s="2">
        <f t="shared" si="20"/>
        <v>0.11650485436893204</v>
      </c>
      <c r="L32" s="42"/>
      <c r="M32" s="4">
        <v>24</v>
      </c>
      <c r="N32" s="2">
        <f t="shared" si="21"/>
        <v>0.11650485436893204</v>
      </c>
      <c r="O32" s="30"/>
      <c r="P32" s="70">
        <f t="shared" si="22"/>
        <v>78</v>
      </c>
      <c r="Q32" s="71">
        <f t="shared" si="23"/>
        <v>9.4775212636695014E-2</v>
      </c>
    </row>
    <row r="33" spans="1:19" s="31" customFormat="1" ht="15.75" thickBot="1" x14ac:dyDescent="0.3">
      <c r="A33" s="24"/>
      <c r="B33" s="17" t="s">
        <v>5</v>
      </c>
      <c r="C33" s="30"/>
      <c r="D33" s="5">
        <v>191</v>
      </c>
      <c r="E33" s="63">
        <f t="shared" si="18"/>
        <v>0.93170731707317078</v>
      </c>
      <c r="F33" s="30"/>
      <c r="G33" s="5">
        <v>183</v>
      </c>
      <c r="H33" s="63">
        <f t="shared" si="19"/>
        <v>0.88834951456310685</v>
      </c>
      <c r="I33" s="30"/>
      <c r="J33" s="5">
        <v>177</v>
      </c>
      <c r="K33" s="63">
        <f t="shared" si="20"/>
        <v>0.85922330097087374</v>
      </c>
      <c r="L33" s="42"/>
      <c r="M33" s="5">
        <v>178</v>
      </c>
      <c r="N33" s="63">
        <f t="shared" si="21"/>
        <v>0.86407766990291257</v>
      </c>
      <c r="O33" s="30"/>
      <c r="P33" s="72">
        <f t="shared" si="22"/>
        <v>729</v>
      </c>
      <c r="Q33" s="73">
        <f t="shared" si="23"/>
        <v>0.88578371810449574</v>
      </c>
    </row>
    <row r="34" spans="1:19" s="30" customFormat="1" ht="6" customHeight="1" thickBot="1" x14ac:dyDescent="0.3">
      <c r="A34" s="24"/>
      <c r="D34" s="32"/>
      <c r="E34" s="32"/>
      <c r="G34" s="32"/>
      <c r="H34" s="32"/>
      <c r="J34" s="32"/>
      <c r="K34" s="32"/>
      <c r="L34" s="45"/>
      <c r="M34" s="32"/>
      <c r="N34" s="32"/>
      <c r="P34" s="32"/>
      <c r="Q34" s="32"/>
      <c r="S34" s="31"/>
    </row>
    <row r="35" spans="1:19" s="31" customFormat="1" ht="26.25" customHeight="1" thickBot="1" x14ac:dyDescent="0.35">
      <c r="A35" s="24"/>
      <c r="B35" s="87" t="s">
        <v>235</v>
      </c>
      <c r="C35" s="30"/>
      <c r="D35" s="88">
        <f>SUM(D36:D37)</f>
        <v>205</v>
      </c>
      <c r="E35" s="89">
        <f>SUM(E36:E37)</f>
        <v>1</v>
      </c>
      <c r="F35" s="30"/>
      <c r="G35" s="88">
        <f>SUM(G36:G37)</f>
        <v>206</v>
      </c>
      <c r="H35" s="89">
        <f>SUM(H36:H37)</f>
        <v>1</v>
      </c>
      <c r="I35" s="30"/>
      <c r="J35" s="88">
        <f>SUM(J36:J37)</f>
        <v>206</v>
      </c>
      <c r="K35" s="89">
        <f>SUM(K36:K37)</f>
        <v>1</v>
      </c>
      <c r="L35" s="44"/>
      <c r="M35" s="88">
        <f>SUM(M36:M37)</f>
        <v>206</v>
      </c>
      <c r="N35" s="89">
        <f>SUM(N36:N37)</f>
        <v>1</v>
      </c>
      <c r="O35" s="30"/>
      <c r="P35" s="90">
        <f>+D35+G35+J35+M35</f>
        <v>823</v>
      </c>
      <c r="Q35" s="89">
        <f>SUM(Q36:Q37)</f>
        <v>1</v>
      </c>
    </row>
    <row r="36" spans="1:19" s="31" customFormat="1" ht="15" x14ac:dyDescent="0.25">
      <c r="A36" s="24"/>
      <c r="B36" s="13" t="s">
        <v>28</v>
      </c>
      <c r="C36" s="30"/>
      <c r="D36" s="1">
        <v>1</v>
      </c>
      <c r="E36" s="2">
        <f>+D36/D$35*1</f>
        <v>4.8780487804878049E-3</v>
      </c>
      <c r="F36" s="30"/>
      <c r="G36" s="1">
        <v>1</v>
      </c>
      <c r="H36" s="2">
        <f>+G36/G$35*1</f>
        <v>4.8543689320388345E-3</v>
      </c>
      <c r="I36" s="30"/>
      <c r="J36" s="1">
        <v>0</v>
      </c>
      <c r="K36" s="2">
        <f>+J36/J$35*1</f>
        <v>0</v>
      </c>
      <c r="L36" s="42"/>
      <c r="M36" s="1">
        <v>0</v>
      </c>
      <c r="N36" s="2">
        <f>+M36/M$35*1</f>
        <v>0</v>
      </c>
      <c r="O36" s="30"/>
      <c r="P36" s="70">
        <f>+D36+G36+J36+M36</f>
        <v>2</v>
      </c>
      <c r="Q36" s="71">
        <f>+P36/P$35*1</f>
        <v>2.4301336573511541E-3</v>
      </c>
    </row>
    <row r="37" spans="1:19" s="31" customFormat="1" ht="15.75" thickBot="1" x14ac:dyDescent="0.3">
      <c r="A37" s="24"/>
      <c r="B37" s="14" t="s">
        <v>29</v>
      </c>
      <c r="C37" s="30"/>
      <c r="D37" s="64">
        <v>204</v>
      </c>
      <c r="E37" s="63">
        <f>+D37/D$35*1</f>
        <v>0.99512195121951219</v>
      </c>
      <c r="F37" s="30"/>
      <c r="G37" s="64">
        <v>205</v>
      </c>
      <c r="H37" s="63">
        <f>+G37/G$35*1</f>
        <v>0.99514563106796117</v>
      </c>
      <c r="I37" s="30"/>
      <c r="J37" s="64">
        <v>206</v>
      </c>
      <c r="K37" s="63">
        <f>+J37/J$35*1</f>
        <v>1</v>
      </c>
      <c r="L37" s="42"/>
      <c r="M37" s="64">
        <v>206</v>
      </c>
      <c r="N37" s="63">
        <f>+M37/M$35*1</f>
        <v>1</v>
      </c>
      <c r="O37" s="30"/>
      <c r="P37" s="72">
        <f t="shared" ref="P37" si="24">+D37+G37+J37+M37</f>
        <v>821</v>
      </c>
      <c r="Q37" s="73">
        <f>+P37/P$35*1</f>
        <v>0.99756986634264888</v>
      </c>
    </row>
    <row r="38" spans="1:19" s="30" customFormat="1" ht="6" customHeight="1" thickBot="1" x14ac:dyDescent="0.35">
      <c r="A38" s="24"/>
      <c r="D38" s="32"/>
      <c r="E38" s="32"/>
      <c r="G38" s="32"/>
      <c r="H38" s="32"/>
      <c r="J38" s="32"/>
      <c r="K38" s="32"/>
      <c r="L38" s="45"/>
      <c r="M38" s="32"/>
      <c r="N38" s="32"/>
      <c r="P38" s="32"/>
      <c r="Q38" s="32"/>
      <c r="S38" s="31"/>
    </row>
    <row r="39" spans="1:19" s="31" customFormat="1" ht="24.6" thickBot="1" x14ac:dyDescent="0.35">
      <c r="A39" s="24"/>
      <c r="B39" s="87" t="s">
        <v>236</v>
      </c>
      <c r="C39" s="30"/>
      <c r="D39" s="88">
        <f>SUM(D40:D41)</f>
        <v>205</v>
      </c>
      <c r="E39" s="89">
        <f>SUM(E40:E41)</f>
        <v>1</v>
      </c>
      <c r="F39" s="30"/>
      <c r="G39" s="88">
        <f>SUM(G40:G41)</f>
        <v>206</v>
      </c>
      <c r="H39" s="89">
        <f>SUM(H40:H41)</f>
        <v>1</v>
      </c>
      <c r="I39" s="30"/>
      <c r="J39" s="88">
        <f>SUM(J40:J41)</f>
        <v>206</v>
      </c>
      <c r="K39" s="89">
        <f>SUM(K40:K41)</f>
        <v>1</v>
      </c>
      <c r="L39" s="44"/>
      <c r="M39" s="88">
        <f>SUM(M40:M41)</f>
        <v>206</v>
      </c>
      <c r="N39" s="89">
        <f>SUM(N40:N41)</f>
        <v>1</v>
      </c>
      <c r="O39" s="30"/>
      <c r="P39" s="90">
        <f>+D39+G39+J39+M39</f>
        <v>823</v>
      </c>
      <c r="Q39" s="89">
        <f>SUM(Q40:Q41)</f>
        <v>1</v>
      </c>
    </row>
    <row r="40" spans="1:19" s="31" customFormat="1" x14ac:dyDescent="0.3">
      <c r="A40" s="24"/>
      <c r="B40" s="13" t="s">
        <v>28</v>
      </c>
      <c r="C40" s="30"/>
      <c r="D40" s="1">
        <v>3</v>
      </c>
      <c r="E40" s="2">
        <f>+D40/D$39*1</f>
        <v>1.4634146341463415E-2</v>
      </c>
      <c r="F40" s="30"/>
      <c r="G40" s="1">
        <v>4</v>
      </c>
      <c r="H40" s="2">
        <f>+G40/G$39*1</f>
        <v>1.9417475728155338E-2</v>
      </c>
      <c r="I40" s="30"/>
      <c r="J40" s="1">
        <v>0</v>
      </c>
      <c r="K40" s="2">
        <f>+J40/J$39*1</f>
        <v>0</v>
      </c>
      <c r="L40" s="42"/>
      <c r="M40" s="1">
        <v>0</v>
      </c>
      <c r="N40" s="2">
        <f>+M40/M$39*1</f>
        <v>0</v>
      </c>
      <c r="O40" s="30"/>
      <c r="P40" s="70">
        <f>+D40+G40+J40+M40</f>
        <v>7</v>
      </c>
      <c r="Q40" s="71">
        <f>+P40/P$39*1</f>
        <v>8.5054678007290396E-3</v>
      </c>
    </row>
    <row r="41" spans="1:19" s="31" customFormat="1" ht="15" thickBot="1" x14ac:dyDescent="0.35">
      <c r="A41" s="24"/>
      <c r="B41" s="14" t="s">
        <v>29</v>
      </c>
      <c r="C41" s="30"/>
      <c r="D41" s="64">
        <v>202</v>
      </c>
      <c r="E41" s="63">
        <f>+D41/D$39*1</f>
        <v>0.98536585365853657</v>
      </c>
      <c r="F41" s="30"/>
      <c r="G41" s="64">
        <v>202</v>
      </c>
      <c r="H41" s="63">
        <f>+G41/G$39*1</f>
        <v>0.98058252427184467</v>
      </c>
      <c r="I41" s="30"/>
      <c r="J41" s="64">
        <v>206</v>
      </c>
      <c r="K41" s="63">
        <f>+J41/J$39*1</f>
        <v>1</v>
      </c>
      <c r="L41" s="42"/>
      <c r="M41" s="64">
        <v>206</v>
      </c>
      <c r="N41" s="63">
        <f>+M41/M$39*1</f>
        <v>1</v>
      </c>
      <c r="O41" s="30"/>
      <c r="P41" s="72">
        <f t="shared" ref="P41" si="25">+D41+G41+J41+M41</f>
        <v>816</v>
      </c>
      <c r="Q41" s="73">
        <f>+P41/P$39*1</f>
        <v>0.99149453219927097</v>
      </c>
    </row>
    <row r="42" spans="1:19" s="31" customFormat="1" ht="8.25" customHeight="1" thickBot="1" x14ac:dyDescent="0.35">
      <c r="A42" s="24"/>
      <c r="B42" s="118"/>
      <c r="C42" s="30"/>
      <c r="D42" s="119"/>
      <c r="E42" s="120"/>
      <c r="F42" s="30"/>
      <c r="G42" s="119"/>
      <c r="H42" s="120"/>
      <c r="I42" s="30"/>
      <c r="J42" s="119"/>
      <c r="K42" s="120"/>
      <c r="L42" s="42"/>
      <c r="M42" s="119"/>
      <c r="N42" s="120"/>
      <c r="O42" s="30"/>
      <c r="P42" s="123"/>
      <c r="Q42" s="124"/>
    </row>
    <row r="43" spans="1:19" s="31" customFormat="1" ht="24.6" thickBot="1" x14ac:dyDescent="0.35">
      <c r="A43" s="24"/>
      <c r="B43" s="87" t="s">
        <v>237</v>
      </c>
      <c r="C43" s="30"/>
      <c r="D43" s="88">
        <f>SUM(D44:D57)</f>
        <v>3</v>
      </c>
      <c r="E43" s="89">
        <f>SUM(E44:E57)</f>
        <v>1</v>
      </c>
      <c r="F43" s="24"/>
      <c r="G43" s="88">
        <f>SUM(G44:G57)</f>
        <v>4</v>
      </c>
      <c r="H43" s="89">
        <f>SUM(H44:H57)</f>
        <v>1</v>
      </c>
      <c r="I43" s="24"/>
      <c r="J43" s="88">
        <f>SUM(J44:J57)</f>
        <v>0</v>
      </c>
      <c r="K43" s="89" t="e">
        <f>SUM(K44:K57)</f>
        <v>#DIV/0!</v>
      </c>
      <c r="L43" s="24"/>
      <c r="M43" s="88">
        <f>SUM(M44:M57)</f>
        <v>206</v>
      </c>
      <c r="N43" s="89">
        <f>SUM(N44:N57)</f>
        <v>1</v>
      </c>
      <c r="O43" s="24"/>
      <c r="P43" s="90">
        <f>+D43+G43+J43+M43</f>
        <v>213</v>
      </c>
      <c r="Q43" s="89">
        <f>SUM(Q44:Q57)</f>
        <v>1</v>
      </c>
    </row>
    <row r="44" spans="1:19" s="31" customFormat="1" x14ac:dyDescent="0.3">
      <c r="A44" s="24"/>
      <c r="B44" s="16" t="s">
        <v>201</v>
      </c>
      <c r="C44" s="30"/>
      <c r="D44" s="6">
        <v>1</v>
      </c>
      <c r="E44" s="2">
        <f>+D44/D$43*1</f>
        <v>0.33333333333333331</v>
      </c>
      <c r="F44" s="24"/>
      <c r="G44" s="6">
        <v>0</v>
      </c>
      <c r="H44" s="2">
        <f>+G44/G$43*1</f>
        <v>0</v>
      </c>
      <c r="I44" s="24"/>
      <c r="J44" s="6">
        <v>0</v>
      </c>
      <c r="K44" s="2" t="e">
        <f>+J44/J$43*1</f>
        <v>#DIV/0!</v>
      </c>
      <c r="L44" s="24"/>
      <c r="M44" s="6">
        <v>0</v>
      </c>
      <c r="N44" s="2">
        <f>+M44/M$43*1</f>
        <v>0</v>
      </c>
      <c r="O44" s="24"/>
      <c r="P44" s="74">
        <f>+D44+G44+J44+M44</f>
        <v>1</v>
      </c>
      <c r="Q44" s="75">
        <f>+P44/P$43*1</f>
        <v>4.6948356807511738E-3</v>
      </c>
    </row>
    <row r="45" spans="1:19" s="31" customFormat="1" x14ac:dyDescent="0.3">
      <c r="A45" s="24"/>
      <c r="B45" s="16" t="s">
        <v>202</v>
      </c>
      <c r="C45" s="30"/>
      <c r="D45" s="7">
        <v>0</v>
      </c>
      <c r="E45" s="2">
        <f t="shared" ref="E45:E57" si="26">+D45/D$43*1</f>
        <v>0</v>
      </c>
      <c r="F45" s="24"/>
      <c r="G45" s="7">
        <v>0</v>
      </c>
      <c r="H45" s="2">
        <f t="shared" ref="H45:H57" si="27">+G45/G$43*1</f>
        <v>0</v>
      </c>
      <c r="I45" s="24"/>
      <c r="J45" s="7">
        <v>0</v>
      </c>
      <c r="K45" s="2" t="e">
        <f t="shared" ref="K45:K57" si="28">+J45/J$43*1</f>
        <v>#DIV/0!</v>
      </c>
      <c r="L45" s="24"/>
      <c r="M45" s="7">
        <v>0</v>
      </c>
      <c r="N45" s="2">
        <f t="shared" ref="N45:N57" si="29">+M45/M$43*1</f>
        <v>0</v>
      </c>
      <c r="O45" s="24"/>
      <c r="P45" s="74">
        <f t="shared" ref="P45:P57" si="30">+D45+G45+J45+M45</f>
        <v>0</v>
      </c>
      <c r="Q45" s="75">
        <f t="shared" ref="Q45:Q57" si="31">+P45/P$43*1</f>
        <v>0</v>
      </c>
    </row>
    <row r="46" spans="1:19" s="31" customFormat="1" x14ac:dyDescent="0.3">
      <c r="A46" s="24"/>
      <c r="B46" s="16" t="s">
        <v>203</v>
      </c>
      <c r="C46" s="30"/>
      <c r="D46" s="6">
        <v>0</v>
      </c>
      <c r="E46" s="2">
        <f t="shared" si="26"/>
        <v>0</v>
      </c>
      <c r="F46" s="24"/>
      <c r="G46" s="6">
        <v>0</v>
      </c>
      <c r="H46" s="2">
        <f t="shared" si="27"/>
        <v>0</v>
      </c>
      <c r="I46" s="24"/>
      <c r="J46" s="6">
        <v>0</v>
      </c>
      <c r="K46" s="2" t="e">
        <f t="shared" si="28"/>
        <v>#DIV/0!</v>
      </c>
      <c r="L46" s="24"/>
      <c r="M46" s="6">
        <v>0</v>
      </c>
      <c r="N46" s="2">
        <f t="shared" si="29"/>
        <v>0</v>
      </c>
      <c r="O46" s="24"/>
      <c r="P46" s="74">
        <f t="shared" si="30"/>
        <v>0</v>
      </c>
      <c r="Q46" s="75">
        <f t="shared" si="31"/>
        <v>0</v>
      </c>
    </row>
    <row r="47" spans="1:19" s="31" customFormat="1" x14ac:dyDescent="0.3">
      <c r="A47" s="24"/>
      <c r="B47" s="16" t="s">
        <v>204</v>
      </c>
      <c r="C47" s="30"/>
      <c r="D47" s="7">
        <v>0</v>
      </c>
      <c r="E47" s="2">
        <f t="shared" si="26"/>
        <v>0</v>
      </c>
      <c r="F47" s="24"/>
      <c r="G47" s="7">
        <v>0</v>
      </c>
      <c r="H47" s="2">
        <f t="shared" si="27"/>
        <v>0</v>
      </c>
      <c r="I47" s="24"/>
      <c r="J47" s="7">
        <v>0</v>
      </c>
      <c r="K47" s="2" t="e">
        <f t="shared" si="28"/>
        <v>#DIV/0!</v>
      </c>
      <c r="L47" s="24"/>
      <c r="M47" s="7">
        <v>0</v>
      </c>
      <c r="N47" s="2">
        <f t="shared" si="29"/>
        <v>0</v>
      </c>
      <c r="O47" s="24"/>
      <c r="P47" s="74">
        <f t="shared" si="30"/>
        <v>0</v>
      </c>
      <c r="Q47" s="75">
        <f t="shared" si="31"/>
        <v>0</v>
      </c>
    </row>
    <row r="48" spans="1:19" s="31" customFormat="1" x14ac:dyDescent="0.3">
      <c r="A48" s="24"/>
      <c r="B48" s="16" t="s">
        <v>205</v>
      </c>
      <c r="C48" s="30"/>
      <c r="D48" s="6">
        <v>0</v>
      </c>
      <c r="E48" s="2">
        <f t="shared" si="26"/>
        <v>0</v>
      </c>
      <c r="F48" s="24"/>
      <c r="G48" s="6">
        <v>0</v>
      </c>
      <c r="H48" s="2">
        <f t="shared" si="27"/>
        <v>0</v>
      </c>
      <c r="I48" s="24"/>
      <c r="J48" s="6">
        <v>0</v>
      </c>
      <c r="K48" s="2" t="e">
        <f t="shared" si="28"/>
        <v>#DIV/0!</v>
      </c>
      <c r="L48" s="24"/>
      <c r="M48" s="6">
        <v>0</v>
      </c>
      <c r="N48" s="2">
        <f t="shared" si="29"/>
        <v>0</v>
      </c>
      <c r="O48" s="24"/>
      <c r="P48" s="74">
        <f t="shared" si="30"/>
        <v>0</v>
      </c>
      <c r="Q48" s="75">
        <f t="shared" si="31"/>
        <v>0</v>
      </c>
    </row>
    <row r="49" spans="1:17" s="31" customFormat="1" x14ac:dyDescent="0.3">
      <c r="A49" s="24"/>
      <c r="B49" s="16" t="s">
        <v>206</v>
      </c>
      <c r="C49" s="30"/>
      <c r="D49" s="7">
        <v>0</v>
      </c>
      <c r="E49" s="2">
        <f t="shared" si="26"/>
        <v>0</v>
      </c>
      <c r="F49" s="30"/>
      <c r="G49" s="7">
        <v>2</v>
      </c>
      <c r="H49" s="2">
        <f t="shared" si="27"/>
        <v>0.5</v>
      </c>
      <c r="I49" s="30"/>
      <c r="J49" s="7">
        <v>0</v>
      </c>
      <c r="K49" s="2" t="e">
        <f t="shared" si="28"/>
        <v>#DIV/0!</v>
      </c>
      <c r="L49" s="30"/>
      <c r="M49" s="7">
        <v>0</v>
      </c>
      <c r="N49" s="2">
        <f t="shared" si="29"/>
        <v>0</v>
      </c>
      <c r="O49" s="30"/>
      <c r="P49" s="74">
        <f t="shared" si="30"/>
        <v>2</v>
      </c>
      <c r="Q49" s="75">
        <f t="shared" si="31"/>
        <v>9.3896713615023476E-3</v>
      </c>
    </row>
    <row r="50" spans="1:17" s="31" customFormat="1" x14ac:dyDescent="0.3">
      <c r="A50" s="24"/>
      <c r="B50" s="16" t="s">
        <v>207</v>
      </c>
      <c r="C50" s="30"/>
      <c r="D50" s="6">
        <v>0</v>
      </c>
      <c r="E50" s="2">
        <f t="shared" si="26"/>
        <v>0</v>
      </c>
      <c r="F50" s="24"/>
      <c r="G50" s="6">
        <v>0</v>
      </c>
      <c r="H50" s="2">
        <f t="shared" si="27"/>
        <v>0</v>
      </c>
      <c r="I50" s="24"/>
      <c r="J50" s="6">
        <v>0</v>
      </c>
      <c r="K50" s="2" t="e">
        <f t="shared" si="28"/>
        <v>#DIV/0!</v>
      </c>
      <c r="L50" s="24"/>
      <c r="M50" s="6">
        <v>0</v>
      </c>
      <c r="N50" s="2">
        <f t="shared" si="29"/>
        <v>0</v>
      </c>
      <c r="O50" s="24"/>
      <c r="P50" s="74">
        <f t="shared" si="30"/>
        <v>0</v>
      </c>
      <c r="Q50" s="75">
        <f t="shared" si="31"/>
        <v>0</v>
      </c>
    </row>
    <row r="51" spans="1:17" s="31" customFormat="1" x14ac:dyDescent="0.3">
      <c r="A51" s="24"/>
      <c r="B51" s="16" t="s">
        <v>208</v>
      </c>
      <c r="C51" s="30"/>
      <c r="D51" s="7">
        <v>0</v>
      </c>
      <c r="E51" s="2">
        <f t="shared" si="26"/>
        <v>0</v>
      </c>
      <c r="F51" s="24"/>
      <c r="G51" s="7">
        <v>0</v>
      </c>
      <c r="H51" s="2">
        <f t="shared" si="27"/>
        <v>0</v>
      </c>
      <c r="I51" s="24"/>
      <c r="J51" s="7">
        <v>0</v>
      </c>
      <c r="K51" s="2" t="e">
        <f t="shared" si="28"/>
        <v>#DIV/0!</v>
      </c>
      <c r="L51" s="24"/>
      <c r="M51" s="7">
        <v>0</v>
      </c>
      <c r="N51" s="2">
        <f t="shared" si="29"/>
        <v>0</v>
      </c>
      <c r="O51" s="24"/>
      <c r="P51" s="74">
        <f t="shared" si="30"/>
        <v>0</v>
      </c>
      <c r="Q51" s="75">
        <f t="shared" si="31"/>
        <v>0</v>
      </c>
    </row>
    <row r="52" spans="1:17" s="31" customFormat="1" x14ac:dyDescent="0.3">
      <c r="A52" s="24"/>
      <c r="B52" s="16" t="s">
        <v>209</v>
      </c>
      <c r="C52" s="30"/>
      <c r="D52" s="6">
        <v>0</v>
      </c>
      <c r="E52" s="2">
        <f t="shared" si="26"/>
        <v>0</v>
      </c>
      <c r="F52" s="24"/>
      <c r="G52" s="6">
        <v>0</v>
      </c>
      <c r="H52" s="2">
        <f t="shared" si="27"/>
        <v>0</v>
      </c>
      <c r="I52" s="24"/>
      <c r="J52" s="6">
        <v>0</v>
      </c>
      <c r="K52" s="2" t="e">
        <f t="shared" si="28"/>
        <v>#DIV/0!</v>
      </c>
      <c r="L52" s="24"/>
      <c r="M52" s="6">
        <v>0</v>
      </c>
      <c r="N52" s="2">
        <f t="shared" si="29"/>
        <v>0</v>
      </c>
      <c r="O52" s="24"/>
      <c r="P52" s="74">
        <f t="shared" si="30"/>
        <v>0</v>
      </c>
      <c r="Q52" s="75">
        <f t="shared" si="31"/>
        <v>0</v>
      </c>
    </row>
    <row r="53" spans="1:17" s="31" customFormat="1" x14ac:dyDescent="0.3">
      <c r="A53" s="24"/>
      <c r="B53" s="16" t="s">
        <v>210</v>
      </c>
      <c r="C53" s="30"/>
      <c r="D53" s="7">
        <v>0</v>
      </c>
      <c r="E53" s="2">
        <f t="shared" si="26"/>
        <v>0</v>
      </c>
      <c r="F53" s="30"/>
      <c r="G53" s="7">
        <v>0</v>
      </c>
      <c r="H53" s="2">
        <f t="shared" si="27"/>
        <v>0</v>
      </c>
      <c r="I53" s="30"/>
      <c r="J53" s="7">
        <v>0</v>
      </c>
      <c r="K53" s="2" t="e">
        <f t="shared" si="28"/>
        <v>#DIV/0!</v>
      </c>
      <c r="L53" s="30"/>
      <c r="M53" s="7">
        <v>0</v>
      </c>
      <c r="N53" s="2">
        <f t="shared" si="29"/>
        <v>0</v>
      </c>
      <c r="O53" s="30"/>
      <c r="P53" s="74">
        <f t="shared" si="30"/>
        <v>0</v>
      </c>
      <c r="Q53" s="75">
        <f t="shared" si="31"/>
        <v>0</v>
      </c>
    </row>
    <row r="54" spans="1:17" s="31" customFormat="1" x14ac:dyDescent="0.3">
      <c r="A54" s="24"/>
      <c r="B54" s="16" t="s">
        <v>211</v>
      </c>
      <c r="C54" s="30"/>
      <c r="D54" s="6">
        <v>0</v>
      </c>
      <c r="E54" s="2">
        <f t="shared" si="26"/>
        <v>0</v>
      </c>
      <c r="F54" s="24"/>
      <c r="G54" s="6">
        <v>0</v>
      </c>
      <c r="H54" s="2">
        <f t="shared" si="27"/>
        <v>0</v>
      </c>
      <c r="I54" s="24"/>
      <c r="J54" s="6">
        <v>0</v>
      </c>
      <c r="K54" s="2" t="e">
        <f t="shared" si="28"/>
        <v>#DIV/0!</v>
      </c>
      <c r="L54" s="24"/>
      <c r="M54" s="6">
        <v>0</v>
      </c>
      <c r="N54" s="2">
        <f t="shared" si="29"/>
        <v>0</v>
      </c>
      <c r="O54" s="24"/>
      <c r="P54" s="74">
        <f t="shared" si="30"/>
        <v>0</v>
      </c>
      <c r="Q54" s="75">
        <f t="shared" si="31"/>
        <v>0</v>
      </c>
    </row>
    <row r="55" spans="1:17" s="31" customFormat="1" x14ac:dyDescent="0.3">
      <c r="A55" s="24"/>
      <c r="B55" s="16" t="s">
        <v>212</v>
      </c>
      <c r="C55" s="30"/>
      <c r="D55" s="7">
        <v>1</v>
      </c>
      <c r="E55" s="2">
        <f t="shared" si="26"/>
        <v>0.33333333333333331</v>
      </c>
      <c r="F55" s="24"/>
      <c r="G55" s="7">
        <v>0</v>
      </c>
      <c r="H55" s="2">
        <f t="shared" si="27"/>
        <v>0</v>
      </c>
      <c r="I55" s="24"/>
      <c r="J55" s="7">
        <v>0</v>
      </c>
      <c r="K55" s="2" t="e">
        <f t="shared" si="28"/>
        <v>#DIV/0!</v>
      </c>
      <c r="L55" s="24"/>
      <c r="M55" s="7">
        <v>0</v>
      </c>
      <c r="N55" s="2">
        <f t="shared" si="29"/>
        <v>0</v>
      </c>
      <c r="O55" s="24"/>
      <c r="P55" s="74">
        <f t="shared" si="30"/>
        <v>1</v>
      </c>
      <c r="Q55" s="75">
        <f t="shared" si="31"/>
        <v>4.6948356807511738E-3</v>
      </c>
    </row>
    <row r="56" spans="1:17" s="31" customFormat="1" x14ac:dyDescent="0.3">
      <c r="A56" s="24"/>
      <c r="B56" s="37" t="s">
        <v>218</v>
      </c>
      <c r="C56" s="30"/>
      <c r="D56" s="18">
        <v>1</v>
      </c>
      <c r="E56" s="2">
        <f t="shared" si="26"/>
        <v>0.33333333333333331</v>
      </c>
      <c r="F56" s="24"/>
      <c r="G56" s="18">
        <v>2</v>
      </c>
      <c r="H56" s="2">
        <f t="shared" si="27"/>
        <v>0.5</v>
      </c>
      <c r="I56" s="24"/>
      <c r="J56" s="18">
        <v>0</v>
      </c>
      <c r="K56" s="2" t="e">
        <f t="shared" si="28"/>
        <v>#DIV/0!</v>
      </c>
      <c r="L56" s="24"/>
      <c r="M56" s="18">
        <v>0</v>
      </c>
      <c r="N56" s="2">
        <f t="shared" si="29"/>
        <v>0</v>
      </c>
      <c r="O56" s="24"/>
      <c r="P56" s="77">
        <f t="shared" si="30"/>
        <v>3</v>
      </c>
      <c r="Q56" s="76">
        <f t="shared" si="31"/>
        <v>1.4084507042253521E-2</v>
      </c>
    </row>
    <row r="57" spans="1:17" s="31" customFormat="1" ht="15" thickBot="1" x14ac:dyDescent="0.35">
      <c r="A57" s="24"/>
      <c r="B57" s="14" t="s">
        <v>238</v>
      </c>
      <c r="C57" s="30"/>
      <c r="D57" s="9">
        <v>0</v>
      </c>
      <c r="E57" s="63">
        <f t="shared" si="26"/>
        <v>0</v>
      </c>
      <c r="F57" s="30"/>
      <c r="G57" s="9">
        <v>0</v>
      </c>
      <c r="H57" s="63">
        <f t="shared" si="27"/>
        <v>0</v>
      </c>
      <c r="I57" s="30"/>
      <c r="J57" s="9">
        <v>0</v>
      </c>
      <c r="K57" s="63" t="e">
        <f t="shared" si="28"/>
        <v>#DIV/0!</v>
      </c>
      <c r="L57" s="42"/>
      <c r="M57" s="9">
        <v>206</v>
      </c>
      <c r="N57" s="63">
        <f t="shared" si="29"/>
        <v>1</v>
      </c>
      <c r="O57" s="30"/>
      <c r="P57" s="72">
        <f t="shared" si="30"/>
        <v>206</v>
      </c>
      <c r="Q57" s="73">
        <f t="shared" si="31"/>
        <v>0.96713615023474175</v>
      </c>
    </row>
    <row r="58" spans="1:17" s="31" customFormat="1" ht="15" thickBot="1" x14ac:dyDescent="0.35">
      <c r="A58" s="24"/>
      <c r="B58" s="118"/>
      <c r="C58" s="30"/>
      <c r="D58" s="119"/>
      <c r="E58" s="120"/>
      <c r="F58" s="30"/>
      <c r="G58" s="119"/>
      <c r="H58" s="120"/>
      <c r="I58" s="30"/>
      <c r="J58" s="119"/>
      <c r="K58" s="120"/>
      <c r="L58" s="42"/>
      <c r="M58" s="119"/>
      <c r="N58" s="120"/>
      <c r="O58" s="30"/>
      <c r="P58" s="123"/>
      <c r="Q58" s="124"/>
    </row>
    <row r="59" spans="1:17" s="31" customFormat="1" ht="24.6" thickBot="1" x14ac:dyDescent="0.35">
      <c r="A59" s="24"/>
      <c r="B59" s="87" t="s">
        <v>239</v>
      </c>
      <c r="C59" s="30"/>
      <c r="D59" s="88">
        <f>SUM(D60:D74)</f>
        <v>205</v>
      </c>
      <c r="E59" s="89">
        <f>SUM(E60:E74)</f>
        <v>1</v>
      </c>
      <c r="F59" s="30"/>
      <c r="G59" s="88">
        <f>SUM(G60:G74)</f>
        <v>206</v>
      </c>
      <c r="H59" s="89">
        <f>SUM(H60:H74)</f>
        <v>1</v>
      </c>
      <c r="I59" s="30"/>
      <c r="J59" s="88">
        <f>SUM(J60:J94)</f>
        <v>206</v>
      </c>
      <c r="K59" s="89">
        <f>SUM(K60:K74)</f>
        <v>0.80097087378640774</v>
      </c>
      <c r="L59" s="44"/>
      <c r="M59" s="88">
        <f>SUM(M60:M94)</f>
        <v>206</v>
      </c>
      <c r="N59" s="89">
        <f>SUM(N60:N74)</f>
        <v>0.80097087378640774</v>
      </c>
      <c r="O59" s="30"/>
      <c r="P59" s="90">
        <f>+D59+G59+J59+M59</f>
        <v>823</v>
      </c>
      <c r="Q59" s="89">
        <f>SUM(Q60:Q74)</f>
        <v>0.90036452004860268</v>
      </c>
    </row>
    <row r="60" spans="1:17" s="31" customFormat="1" x14ac:dyDescent="0.3">
      <c r="A60" s="24"/>
      <c r="B60" s="16" t="s">
        <v>240</v>
      </c>
      <c r="C60" s="30"/>
      <c r="D60" s="1">
        <v>7</v>
      </c>
      <c r="E60" s="2">
        <f>+D60/D$59*1</f>
        <v>3.4146341463414637E-2</v>
      </c>
      <c r="F60" s="30"/>
      <c r="G60" s="1">
        <v>0</v>
      </c>
      <c r="H60" s="2">
        <f>+G60/G$59*1</f>
        <v>0</v>
      </c>
      <c r="I60" s="30"/>
      <c r="J60" s="1">
        <v>0</v>
      </c>
      <c r="K60" s="2">
        <f>+J60/J$59*1</f>
        <v>0</v>
      </c>
      <c r="L60" s="42"/>
      <c r="M60" s="1">
        <v>0</v>
      </c>
      <c r="N60" s="2">
        <f>+M60/M$59*1</f>
        <v>0</v>
      </c>
      <c r="O60" s="30"/>
      <c r="P60" s="74">
        <f>+D60+G60+J60+M60</f>
        <v>7</v>
      </c>
      <c r="Q60" s="75">
        <f>+P60/P$59</f>
        <v>8.5054678007290396E-3</v>
      </c>
    </row>
    <row r="61" spans="1:17" s="31" customFormat="1" x14ac:dyDescent="0.3">
      <c r="A61" s="24"/>
      <c r="B61" s="13" t="s">
        <v>241</v>
      </c>
      <c r="C61" s="30"/>
      <c r="D61" s="7">
        <v>1</v>
      </c>
      <c r="E61" s="2">
        <f t="shared" ref="E61:E74" si="32">+D61/D$59*1</f>
        <v>4.8780487804878049E-3</v>
      </c>
      <c r="F61" s="30"/>
      <c r="G61" s="7">
        <v>0</v>
      </c>
      <c r="H61" s="2">
        <f t="shared" ref="H61:H74" si="33">+G61/G$59*1</f>
        <v>0</v>
      </c>
      <c r="I61" s="30"/>
      <c r="J61" s="7">
        <v>4</v>
      </c>
      <c r="K61" s="2">
        <f t="shared" ref="K61:K74" si="34">+J61/J$59*1</f>
        <v>1.9417475728155338E-2</v>
      </c>
      <c r="L61" s="42"/>
      <c r="M61" s="7">
        <v>3</v>
      </c>
      <c r="N61" s="2">
        <f t="shared" ref="N61:N74" si="35">+M61/M$59*1</f>
        <v>1.4563106796116505E-2</v>
      </c>
      <c r="O61" s="30"/>
      <c r="P61" s="74">
        <f t="shared" ref="P61:P74" si="36">+D61+G61+J61+M61</f>
        <v>8</v>
      </c>
      <c r="Q61" s="75">
        <f t="shared" ref="Q61:Q74" si="37">+P61/P$59</f>
        <v>9.7205346294046164E-3</v>
      </c>
    </row>
    <row r="62" spans="1:17" s="31" customFormat="1" x14ac:dyDescent="0.3">
      <c r="A62" s="24"/>
      <c r="B62" s="16" t="s">
        <v>242</v>
      </c>
      <c r="C62" s="30"/>
      <c r="D62" s="6">
        <v>6</v>
      </c>
      <c r="E62" s="2">
        <f t="shared" si="32"/>
        <v>2.9268292682926831E-2</v>
      </c>
      <c r="F62" s="30"/>
      <c r="G62" s="6">
        <v>2</v>
      </c>
      <c r="H62" s="2">
        <f t="shared" si="33"/>
        <v>9.7087378640776691E-3</v>
      </c>
      <c r="I62" s="30"/>
      <c r="J62" s="6">
        <v>10</v>
      </c>
      <c r="K62" s="2">
        <f t="shared" si="34"/>
        <v>4.8543689320388349E-2</v>
      </c>
      <c r="L62" s="42"/>
      <c r="M62" s="6">
        <v>8</v>
      </c>
      <c r="N62" s="2">
        <f t="shared" si="35"/>
        <v>3.8834951456310676E-2</v>
      </c>
      <c r="O62" s="30"/>
      <c r="P62" s="74">
        <f t="shared" si="36"/>
        <v>26</v>
      </c>
      <c r="Q62" s="75">
        <f t="shared" si="37"/>
        <v>3.1591737545565005E-2</v>
      </c>
    </row>
    <row r="63" spans="1:17" s="31" customFormat="1" x14ac:dyDescent="0.3">
      <c r="A63" s="24"/>
      <c r="B63" s="13" t="s">
        <v>243</v>
      </c>
      <c r="C63" s="30"/>
      <c r="D63" s="7">
        <v>1</v>
      </c>
      <c r="E63" s="2">
        <f t="shared" si="32"/>
        <v>4.8780487804878049E-3</v>
      </c>
      <c r="F63" s="30"/>
      <c r="G63" s="7">
        <v>3</v>
      </c>
      <c r="H63" s="2">
        <f t="shared" si="33"/>
        <v>1.4563106796116505E-2</v>
      </c>
      <c r="I63" s="30"/>
      <c r="J63" s="7">
        <v>2</v>
      </c>
      <c r="K63" s="2">
        <f t="shared" si="34"/>
        <v>9.7087378640776691E-3</v>
      </c>
      <c r="L63" s="42"/>
      <c r="M63" s="7">
        <v>0</v>
      </c>
      <c r="N63" s="2">
        <f t="shared" si="35"/>
        <v>0</v>
      </c>
      <c r="O63" s="30"/>
      <c r="P63" s="74">
        <f t="shared" si="36"/>
        <v>6</v>
      </c>
      <c r="Q63" s="75">
        <f t="shared" si="37"/>
        <v>7.2904009720534627E-3</v>
      </c>
    </row>
    <row r="64" spans="1:17" s="31" customFormat="1" x14ac:dyDescent="0.3">
      <c r="A64" s="24"/>
      <c r="B64" s="16" t="s">
        <v>244</v>
      </c>
      <c r="C64" s="30"/>
      <c r="D64" s="6">
        <v>0</v>
      </c>
      <c r="E64" s="2">
        <f t="shared" si="32"/>
        <v>0</v>
      </c>
      <c r="F64" s="30"/>
      <c r="G64" s="6">
        <v>0</v>
      </c>
      <c r="H64" s="2">
        <f t="shared" si="33"/>
        <v>0</v>
      </c>
      <c r="I64" s="30"/>
      <c r="J64" s="6">
        <v>0</v>
      </c>
      <c r="K64" s="2">
        <f t="shared" si="34"/>
        <v>0</v>
      </c>
      <c r="L64" s="42"/>
      <c r="M64" s="6">
        <v>0</v>
      </c>
      <c r="N64" s="2">
        <f t="shared" si="35"/>
        <v>0</v>
      </c>
      <c r="O64" s="30"/>
      <c r="P64" s="74">
        <f t="shared" si="36"/>
        <v>0</v>
      </c>
      <c r="Q64" s="75">
        <f t="shared" si="37"/>
        <v>0</v>
      </c>
    </row>
    <row r="65" spans="1:17" s="31" customFormat="1" x14ac:dyDescent="0.3">
      <c r="A65" s="24"/>
      <c r="B65" s="13" t="s">
        <v>245</v>
      </c>
      <c r="C65" s="30"/>
      <c r="D65" s="7">
        <v>1</v>
      </c>
      <c r="E65" s="2">
        <f t="shared" si="32"/>
        <v>4.8780487804878049E-3</v>
      </c>
      <c r="F65" s="30"/>
      <c r="G65" s="7">
        <v>0</v>
      </c>
      <c r="H65" s="2">
        <f t="shared" si="33"/>
        <v>0</v>
      </c>
      <c r="I65" s="30"/>
      <c r="J65" s="7">
        <v>0</v>
      </c>
      <c r="K65" s="2">
        <f t="shared" si="34"/>
        <v>0</v>
      </c>
      <c r="L65" s="42"/>
      <c r="M65" s="7">
        <v>0</v>
      </c>
      <c r="N65" s="2">
        <f t="shared" si="35"/>
        <v>0</v>
      </c>
      <c r="O65" s="30"/>
      <c r="P65" s="74">
        <f t="shared" si="36"/>
        <v>1</v>
      </c>
      <c r="Q65" s="75">
        <f t="shared" si="37"/>
        <v>1.215066828675577E-3</v>
      </c>
    </row>
    <row r="66" spans="1:17" s="31" customFormat="1" x14ac:dyDescent="0.3">
      <c r="A66" s="24"/>
      <c r="B66" s="16" t="s">
        <v>224</v>
      </c>
      <c r="C66" s="30"/>
      <c r="D66" s="6">
        <v>2</v>
      </c>
      <c r="E66" s="2">
        <f t="shared" si="32"/>
        <v>9.7560975609756097E-3</v>
      </c>
      <c r="F66" s="30"/>
      <c r="G66" s="6">
        <v>0</v>
      </c>
      <c r="H66" s="2">
        <f t="shared" si="33"/>
        <v>0</v>
      </c>
      <c r="I66" s="30"/>
      <c r="J66" s="6">
        <v>0</v>
      </c>
      <c r="K66" s="2">
        <f t="shared" si="34"/>
        <v>0</v>
      </c>
      <c r="L66" s="42"/>
      <c r="M66" s="6">
        <v>0</v>
      </c>
      <c r="N66" s="2">
        <f t="shared" si="35"/>
        <v>0</v>
      </c>
      <c r="O66" s="30"/>
      <c r="P66" s="74">
        <f t="shared" si="36"/>
        <v>2</v>
      </c>
      <c r="Q66" s="75">
        <f t="shared" si="37"/>
        <v>2.4301336573511541E-3</v>
      </c>
    </row>
    <row r="67" spans="1:17" s="31" customFormat="1" x14ac:dyDescent="0.3">
      <c r="A67" s="24"/>
      <c r="B67" s="13" t="s">
        <v>225</v>
      </c>
      <c r="C67" s="30"/>
      <c r="D67" s="7">
        <v>9</v>
      </c>
      <c r="E67" s="2">
        <f t="shared" si="32"/>
        <v>4.3902439024390241E-2</v>
      </c>
      <c r="F67" s="30"/>
      <c r="G67" s="7">
        <v>0</v>
      </c>
      <c r="H67" s="2">
        <f t="shared" si="33"/>
        <v>0</v>
      </c>
      <c r="I67" s="30"/>
      <c r="J67" s="7">
        <v>0</v>
      </c>
      <c r="K67" s="2">
        <f t="shared" si="34"/>
        <v>0</v>
      </c>
      <c r="L67" s="42"/>
      <c r="M67" s="7">
        <v>0</v>
      </c>
      <c r="N67" s="2">
        <f t="shared" si="35"/>
        <v>0</v>
      </c>
      <c r="O67" s="30"/>
      <c r="P67" s="74">
        <f t="shared" si="36"/>
        <v>9</v>
      </c>
      <c r="Q67" s="75">
        <f t="shared" si="37"/>
        <v>1.0935601458080195E-2</v>
      </c>
    </row>
    <row r="68" spans="1:17" s="31" customFormat="1" x14ac:dyDescent="0.3">
      <c r="A68" s="24"/>
      <c r="B68" s="16" t="s">
        <v>246</v>
      </c>
      <c r="C68" s="30"/>
      <c r="D68" s="6">
        <v>0</v>
      </c>
      <c r="E68" s="2">
        <f t="shared" si="32"/>
        <v>0</v>
      </c>
      <c r="F68" s="30"/>
      <c r="G68" s="6">
        <v>1</v>
      </c>
      <c r="H68" s="2">
        <f t="shared" si="33"/>
        <v>4.8543689320388345E-3</v>
      </c>
      <c r="I68" s="30"/>
      <c r="J68" s="6">
        <v>0</v>
      </c>
      <c r="K68" s="2">
        <f t="shared" si="34"/>
        <v>0</v>
      </c>
      <c r="L68" s="42"/>
      <c r="M68" s="6">
        <v>1</v>
      </c>
      <c r="N68" s="2">
        <f t="shared" si="35"/>
        <v>4.8543689320388345E-3</v>
      </c>
      <c r="O68" s="30"/>
      <c r="P68" s="74">
        <f t="shared" si="36"/>
        <v>2</v>
      </c>
      <c r="Q68" s="75">
        <f t="shared" si="37"/>
        <v>2.4301336573511541E-3</v>
      </c>
    </row>
    <row r="69" spans="1:17" s="31" customFormat="1" x14ac:dyDescent="0.3">
      <c r="A69" s="24"/>
      <c r="B69" s="13" t="s">
        <v>247</v>
      </c>
      <c r="C69" s="30"/>
      <c r="D69" s="7">
        <v>2</v>
      </c>
      <c r="E69" s="2">
        <f t="shared" si="32"/>
        <v>9.7560975609756097E-3</v>
      </c>
      <c r="F69" s="30"/>
      <c r="G69" s="7">
        <v>0</v>
      </c>
      <c r="H69" s="2">
        <f t="shared" si="33"/>
        <v>0</v>
      </c>
      <c r="I69" s="30"/>
      <c r="J69" s="7">
        <v>0</v>
      </c>
      <c r="K69" s="2">
        <f t="shared" si="34"/>
        <v>0</v>
      </c>
      <c r="L69" s="42"/>
      <c r="M69" s="7">
        <v>0</v>
      </c>
      <c r="N69" s="2">
        <f t="shared" si="35"/>
        <v>0</v>
      </c>
      <c r="O69" s="30"/>
      <c r="P69" s="74">
        <f t="shared" si="36"/>
        <v>2</v>
      </c>
      <c r="Q69" s="75">
        <f t="shared" si="37"/>
        <v>2.4301336573511541E-3</v>
      </c>
    </row>
    <row r="70" spans="1:17" s="31" customFormat="1" x14ac:dyDescent="0.3">
      <c r="A70" s="24"/>
      <c r="B70" s="16" t="s">
        <v>248</v>
      </c>
      <c r="C70" s="30"/>
      <c r="D70" s="6">
        <v>1</v>
      </c>
      <c r="E70" s="2">
        <f t="shared" si="32"/>
        <v>4.8780487804878049E-3</v>
      </c>
      <c r="F70" s="30"/>
      <c r="G70" s="6">
        <v>0</v>
      </c>
      <c r="H70" s="2">
        <f t="shared" si="33"/>
        <v>0</v>
      </c>
      <c r="I70" s="30"/>
      <c r="J70" s="6">
        <v>0</v>
      </c>
      <c r="K70" s="2">
        <f t="shared" si="34"/>
        <v>0</v>
      </c>
      <c r="L70" s="42"/>
      <c r="M70" s="6">
        <v>0</v>
      </c>
      <c r="N70" s="2">
        <f t="shared" si="35"/>
        <v>0</v>
      </c>
      <c r="O70" s="30"/>
      <c r="P70" s="74">
        <f t="shared" si="36"/>
        <v>1</v>
      </c>
      <c r="Q70" s="75">
        <f t="shared" si="37"/>
        <v>1.215066828675577E-3</v>
      </c>
    </row>
    <row r="71" spans="1:17" s="31" customFormat="1" x14ac:dyDescent="0.3">
      <c r="A71" s="24"/>
      <c r="B71" s="13" t="s">
        <v>229</v>
      </c>
      <c r="C71" s="30"/>
      <c r="D71" s="7">
        <v>2</v>
      </c>
      <c r="E71" s="2">
        <f t="shared" si="32"/>
        <v>9.7560975609756097E-3</v>
      </c>
      <c r="F71" s="30"/>
      <c r="G71" s="7">
        <v>0</v>
      </c>
      <c r="H71" s="2">
        <f t="shared" si="33"/>
        <v>0</v>
      </c>
      <c r="I71" s="30"/>
      <c r="J71" s="7">
        <v>0</v>
      </c>
      <c r="K71" s="2">
        <f t="shared" si="34"/>
        <v>0</v>
      </c>
      <c r="L71" s="42"/>
      <c r="M71" s="7">
        <v>0</v>
      </c>
      <c r="N71" s="2">
        <f t="shared" si="35"/>
        <v>0</v>
      </c>
      <c r="O71" s="30"/>
      <c r="P71" s="74">
        <f t="shared" si="36"/>
        <v>2</v>
      </c>
      <c r="Q71" s="75">
        <f t="shared" si="37"/>
        <v>2.4301336573511541E-3</v>
      </c>
    </row>
    <row r="72" spans="1:17" s="31" customFormat="1" x14ac:dyDescent="0.3">
      <c r="A72" s="24"/>
      <c r="B72" s="16" t="s">
        <v>249</v>
      </c>
      <c r="C72" s="30"/>
      <c r="D72" s="6">
        <v>0</v>
      </c>
      <c r="E72" s="2">
        <f t="shared" si="32"/>
        <v>0</v>
      </c>
      <c r="F72" s="30"/>
      <c r="G72" s="6">
        <v>0</v>
      </c>
      <c r="H72" s="2">
        <f t="shared" si="33"/>
        <v>0</v>
      </c>
      <c r="I72" s="30"/>
      <c r="J72" s="6">
        <v>2</v>
      </c>
      <c r="K72" s="2">
        <f t="shared" si="34"/>
        <v>9.7087378640776691E-3</v>
      </c>
      <c r="L72" s="42"/>
      <c r="M72" s="6">
        <v>2</v>
      </c>
      <c r="N72" s="2">
        <f t="shared" si="35"/>
        <v>9.7087378640776691E-3</v>
      </c>
      <c r="O72" s="30"/>
      <c r="P72" s="74">
        <f t="shared" si="36"/>
        <v>4</v>
      </c>
      <c r="Q72" s="75">
        <f t="shared" si="37"/>
        <v>4.8602673147023082E-3</v>
      </c>
    </row>
    <row r="73" spans="1:17" s="31" customFormat="1" x14ac:dyDescent="0.3">
      <c r="A73" s="24"/>
      <c r="B73" s="37" t="s">
        <v>250</v>
      </c>
      <c r="C73" s="30"/>
      <c r="D73" s="18">
        <f>SUM(D75:D94)</f>
        <v>32</v>
      </c>
      <c r="E73" s="2">
        <f t="shared" ref="E73" si="38">+D73/D$59*1</f>
        <v>0.15609756097560976</v>
      </c>
      <c r="F73" s="30"/>
      <c r="G73" s="18">
        <f>SUM(G75:G94)</f>
        <v>25</v>
      </c>
      <c r="H73" s="2">
        <f t="shared" si="33"/>
        <v>0.12135922330097088</v>
      </c>
      <c r="I73" s="30"/>
      <c r="J73" s="6">
        <v>4</v>
      </c>
      <c r="K73" s="2">
        <f t="shared" si="34"/>
        <v>1.9417475728155338E-2</v>
      </c>
      <c r="L73" s="42"/>
      <c r="M73" s="6">
        <v>2</v>
      </c>
      <c r="N73" s="2">
        <f t="shared" si="35"/>
        <v>9.7087378640776691E-3</v>
      </c>
      <c r="O73" s="30"/>
      <c r="P73" s="74">
        <f t="shared" ref="P73" si="39">+D73+G73+J73+M73</f>
        <v>63</v>
      </c>
      <c r="Q73" s="75">
        <f t="shared" ref="Q73" si="40">+P73/P$59</f>
        <v>7.6549210206561358E-2</v>
      </c>
    </row>
    <row r="74" spans="1:17" s="31" customFormat="1" ht="15" thickBot="1" x14ac:dyDescent="0.35">
      <c r="A74" s="24"/>
      <c r="B74" s="14" t="s">
        <v>231</v>
      </c>
      <c r="C74" s="30"/>
      <c r="D74" s="9">
        <v>141</v>
      </c>
      <c r="E74" s="63">
        <f t="shared" si="32"/>
        <v>0.68780487804878043</v>
      </c>
      <c r="F74" s="30"/>
      <c r="G74" s="9">
        <v>175</v>
      </c>
      <c r="H74" s="63">
        <f t="shared" si="33"/>
        <v>0.84951456310679607</v>
      </c>
      <c r="I74" s="30"/>
      <c r="J74" s="9">
        <v>143</v>
      </c>
      <c r="K74" s="63">
        <f t="shared" si="34"/>
        <v>0.69417475728155342</v>
      </c>
      <c r="L74" s="42"/>
      <c r="M74" s="9">
        <v>149</v>
      </c>
      <c r="N74" s="63">
        <f t="shared" si="35"/>
        <v>0.72330097087378642</v>
      </c>
      <c r="O74" s="30"/>
      <c r="P74" s="72">
        <f t="shared" si="36"/>
        <v>608</v>
      </c>
      <c r="Q74" s="73">
        <f t="shared" si="37"/>
        <v>0.73876063183475094</v>
      </c>
    </row>
    <row r="75" spans="1:17" s="31" customFormat="1" x14ac:dyDescent="0.3">
      <c r="A75" s="24"/>
      <c r="B75" s="34" t="s">
        <v>80</v>
      </c>
      <c r="C75" s="30"/>
      <c r="D75" s="22">
        <v>11</v>
      </c>
      <c r="E75" s="134">
        <f>+D75/D$59*1</f>
        <v>5.3658536585365853E-2</v>
      </c>
      <c r="F75" s="30"/>
      <c r="G75" s="22">
        <v>6</v>
      </c>
      <c r="H75" s="134">
        <f>+G75/G$59*1</f>
        <v>2.9126213592233011E-2</v>
      </c>
      <c r="I75" s="30"/>
      <c r="J75" s="22">
        <v>10</v>
      </c>
      <c r="K75" s="134">
        <f>+J75/J$59*1</f>
        <v>4.8543689320388349E-2</v>
      </c>
      <c r="L75" s="46"/>
      <c r="M75" s="22">
        <v>9</v>
      </c>
      <c r="N75" s="134">
        <f>+M75/M$59*1</f>
        <v>4.3689320388349516E-2</v>
      </c>
      <c r="O75" s="30"/>
      <c r="P75" s="147">
        <f>+D75+G75+J75+M75</f>
        <v>36</v>
      </c>
      <c r="Q75" s="148">
        <f>+P75/P$59</f>
        <v>4.374240583232078E-2</v>
      </c>
    </row>
    <row r="76" spans="1:17" s="31" customFormat="1" x14ac:dyDescent="0.3">
      <c r="A76" s="24"/>
      <c r="B76" s="35" t="s">
        <v>79</v>
      </c>
      <c r="C76" s="30"/>
      <c r="D76" s="21">
        <v>1</v>
      </c>
      <c r="E76" s="65">
        <f t="shared" ref="E76:E94" si="41">+D76/D$59*1</f>
        <v>4.8780487804878049E-3</v>
      </c>
      <c r="F76" s="30"/>
      <c r="G76" s="21">
        <v>5</v>
      </c>
      <c r="H76" s="65">
        <f t="shared" ref="H76:H93" si="42">+G76/G$59*1</f>
        <v>2.4271844660194174E-2</v>
      </c>
      <c r="I76" s="30"/>
      <c r="J76" s="21">
        <v>0</v>
      </c>
      <c r="K76" s="65">
        <f t="shared" ref="K76:K94" si="43">+J76/J$59*1</f>
        <v>0</v>
      </c>
      <c r="L76" s="46"/>
      <c r="M76" s="21">
        <v>0</v>
      </c>
      <c r="N76" s="65">
        <f t="shared" ref="N76:N94" si="44">+M76/M$59*1</f>
        <v>0</v>
      </c>
      <c r="O76" s="30"/>
      <c r="P76" s="149">
        <f t="shared" ref="P76:P94" si="45">+D76+G76+J76+M76</f>
        <v>6</v>
      </c>
      <c r="Q76" s="150">
        <f t="shared" ref="Q76:Q93" si="46">+P76/P$59</f>
        <v>7.2904009720534627E-3</v>
      </c>
    </row>
    <row r="77" spans="1:17" s="31" customFormat="1" x14ac:dyDescent="0.3">
      <c r="A77" s="24"/>
      <c r="B77" s="35" t="s">
        <v>78</v>
      </c>
      <c r="C77" s="30"/>
      <c r="D77" s="21">
        <v>0</v>
      </c>
      <c r="E77" s="65">
        <f t="shared" si="41"/>
        <v>0</v>
      </c>
      <c r="F77" s="30"/>
      <c r="G77" s="21">
        <v>0</v>
      </c>
      <c r="H77" s="65">
        <f t="shared" si="42"/>
        <v>0</v>
      </c>
      <c r="I77" s="30"/>
      <c r="J77" s="21">
        <v>0</v>
      </c>
      <c r="K77" s="65">
        <f t="shared" si="43"/>
        <v>0</v>
      </c>
      <c r="L77" s="46"/>
      <c r="M77" s="21">
        <v>0</v>
      </c>
      <c r="N77" s="65">
        <f t="shared" si="44"/>
        <v>0</v>
      </c>
      <c r="O77" s="30"/>
      <c r="P77" s="149">
        <f t="shared" si="45"/>
        <v>0</v>
      </c>
      <c r="Q77" s="150">
        <f t="shared" si="46"/>
        <v>0</v>
      </c>
    </row>
    <row r="78" spans="1:17" s="31" customFormat="1" ht="24" x14ac:dyDescent="0.3">
      <c r="A78" s="24"/>
      <c r="B78" s="35" t="s">
        <v>77</v>
      </c>
      <c r="C78" s="30"/>
      <c r="D78" s="21">
        <v>0</v>
      </c>
      <c r="E78" s="65">
        <f t="shared" si="41"/>
        <v>0</v>
      </c>
      <c r="F78" s="30"/>
      <c r="G78" s="21">
        <v>0</v>
      </c>
      <c r="H78" s="65">
        <f t="shared" si="42"/>
        <v>0</v>
      </c>
      <c r="I78" s="30"/>
      <c r="J78" s="21">
        <v>0</v>
      </c>
      <c r="K78" s="65">
        <f t="shared" si="43"/>
        <v>0</v>
      </c>
      <c r="L78" s="46"/>
      <c r="M78" s="21">
        <v>0</v>
      </c>
      <c r="N78" s="65">
        <f t="shared" si="44"/>
        <v>0</v>
      </c>
      <c r="O78" s="30"/>
      <c r="P78" s="149">
        <f t="shared" si="45"/>
        <v>0</v>
      </c>
      <c r="Q78" s="150">
        <f t="shared" si="46"/>
        <v>0</v>
      </c>
    </row>
    <row r="79" spans="1:17" s="31" customFormat="1" x14ac:dyDescent="0.3">
      <c r="A79" s="24"/>
      <c r="B79" s="35" t="s">
        <v>76</v>
      </c>
      <c r="C79" s="30"/>
      <c r="D79" s="21">
        <v>0</v>
      </c>
      <c r="E79" s="65">
        <f t="shared" si="41"/>
        <v>0</v>
      </c>
      <c r="F79" s="30"/>
      <c r="G79" s="21">
        <v>0</v>
      </c>
      <c r="H79" s="65">
        <f t="shared" si="42"/>
        <v>0</v>
      </c>
      <c r="I79" s="30"/>
      <c r="J79" s="21">
        <v>0</v>
      </c>
      <c r="K79" s="65">
        <f t="shared" si="43"/>
        <v>0</v>
      </c>
      <c r="L79" s="46"/>
      <c r="M79" s="21">
        <v>0</v>
      </c>
      <c r="N79" s="65">
        <f t="shared" si="44"/>
        <v>0</v>
      </c>
      <c r="O79" s="30"/>
      <c r="P79" s="149">
        <f t="shared" si="45"/>
        <v>0</v>
      </c>
      <c r="Q79" s="150">
        <f t="shared" si="46"/>
        <v>0</v>
      </c>
    </row>
    <row r="80" spans="1:17" s="31" customFormat="1" ht="23.25" customHeight="1" x14ac:dyDescent="0.3">
      <c r="A80" s="24"/>
      <c r="B80" s="35" t="s">
        <v>75</v>
      </c>
      <c r="C80" s="30"/>
      <c r="D80" s="21">
        <v>11</v>
      </c>
      <c r="E80" s="65">
        <f t="shared" si="41"/>
        <v>5.3658536585365853E-2</v>
      </c>
      <c r="F80" s="30"/>
      <c r="G80" s="21">
        <v>0</v>
      </c>
      <c r="H80" s="65">
        <f t="shared" si="42"/>
        <v>0</v>
      </c>
      <c r="I80" s="30"/>
      <c r="J80" s="21">
        <v>30</v>
      </c>
      <c r="K80" s="65">
        <f t="shared" si="43"/>
        <v>0.14563106796116504</v>
      </c>
      <c r="L80" s="46"/>
      <c r="M80" s="21">
        <v>30</v>
      </c>
      <c r="N80" s="65">
        <f t="shared" si="44"/>
        <v>0.14563106796116504</v>
      </c>
      <c r="O80" s="30"/>
      <c r="P80" s="149">
        <f t="shared" si="45"/>
        <v>71</v>
      </c>
      <c r="Q80" s="150">
        <f t="shared" si="46"/>
        <v>8.6269744835965972E-2</v>
      </c>
    </row>
    <row r="81" spans="1:17" s="31" customFormat="1" x14ac:dyDescent="0.3">
      <c r="A81" s="24"/>
      <c r="B81" s="35" t="s">
        <v>74</v>
      </c>
      <c r="C81" s="30"/>
      <c r="D81" s="21">
        <v>0</v>
      </c>
      <c r="E81" s="65">
        <f t="shared" si="41"/>
        <v>0</v>
      </c>
      <c r="F81" s="30"/>
      <c r="G81" s="21">
        <v>0</v>
      </c>
      <c r="H81" s="65">
        <f t="shared" si="42"/>
        <v>0</v>
      </c>
      <c r="I81" s="30"/>
      <c r="J81" s="21">
        <v>0</v>
      </c>
      <c r="K81" s="65">
        <f t="shared" si="43"/>
        <v>0</v>
      </c>
      <c r="L81" s="46"/>
      <c r="M81" s="21">
        <v>0</v>
      </c>
      <c r="N81" s="65">
        <f t="shared" si="44"/>
        <v>0</v>
      </c>
      <c r="O81" s="30"/>
      <c r="P81" s="149">
        <f t="shared" si="45"/>
        <v>0</v>
      </c>
      <c r="Q81" s="150">
        <f t="shared" si="46"/>
        <v>0</v>
      </c>
    </row>
    <row r="82" spans="1:17" s="31" customFormat="1" x14ac:dyDescent="0.3">
      <c r="A82" s="24"/>
      <c r="B82" s="35" t="s">
        <v>73</v>
      </c>
      <c r="C82" s="30"/>
      <c r="D82" s="21">
        <v>0</v>
      </c>
      <c r="E82" s="65">
        <f t="shared" si="41"/>
        <v>0</v>
      </c>
      <c r="F82" s="30"/>
      <c r="G82" s="21">
        <v>0</v>
      </c>
      <c r="H82" s="65">
        <f t="shared" si="42"/>
        <v>0</v>
      </c>
      <c r="I82" s="30"/>
      <c r="J82" s="21">
        <v>0</v>
      </c>
      <c r="K82" s="65">
        <f t="shared" si="43"/>
        <v>0</v>
      </c>
      <c r="L82" s="46"/>
      <c r="M82" s="21">
        <v>0</v>
      </c>
      <c r="N82" s="65">
        <f t="shared" si="44"/>
        <v>0</v>
      </c>
      <c r="O82" s="30"/>
      <c r="P82" s="149">
        <f t="shared" si="45"/>
        <v>0</v>
      </c>
      <c r="Q82" s="150">
        <f t="shared" si="46"/>
        <v>0</v>
      </c>
    </row>
    <row r="83" spans="1:17" s="31" customFormat="1" x14ac:dyDescent="0.3">
      <c r="A83" s="24"/>
      <c r="B83" s="35" t="s">
        <v>72</v>
      </c>
      <c r="C83" s="30"/>
      <c r="D83" s="21">
        <v>2</v>
      </c>
      <c r="E83" s="65">
        <f t="shared" si="41"/>
        <v>9.7560975609756097E-3</v>
      </c>
      <c r="F83" s="30"/>
      <c r="G83" s="21">
        <v>0</v>
      </c>
      <c r="H83" s="65">
        <f t="shared" si="42"/>
        <v>0</v>
      </c>
      <c r="I83" s="30"/>
      <c r="J83" s="21">
        <v>0</v>
      </c>
      <c r="K83" s="65">
        <f t="shared" si="43"/>
        <v>0</v>
      </c>
      <c r="L83" s="46"/>
      <c r="M83" s="21">
        <v>0</v>
      </c>
      <c r="N83" s="65">
        <f t="shared" si="44"/>
        <v>0</v>
      </c>
      <c r="O83" s="30"/>
      <c r="P83" s="149">
        <f t="shared" si="45"/>
        <v>2</v>
      </c>
      <c r="Q83" s="150">
        <f t="shared" si="46"/>
        <v>2.4301336573511541E-3</v>
      </c>
    </row>
    <row r="84" spans="1:17" s="31" customFormat="1" x14ac:dyDescent="0.3">
      <c r="A84" s="24"/>
      <c r="B84" s="35" t="s">
        <v>71</v>
      </c>
      <c r="C84" s="30"/>
      <c r="D84" s="21">
        <v>0</v>
      </c>
      <c r="E84" s="65">
        <f t="shared" si="41"/>
        <v>0</v>
      </c>
      <c r="F84" s="30"/>
      <c r="G84" s="21">
        <v>0</v>
      </c>
      <c r="H84" s="65">
        <f t="shared" si="42"/>
        <v>0</v>
      </c>
      <c r="I84" s="30"/>
      <c r="J84" s="21">
        <v>0</v>
      </c>
      <c r="K84" s="65">
        <f t="shared" si="43"/>
        <v>0</v>
      </c>
      <c r="L84" s="46"/>
      <c r="M84" s="21">
        <v>0</v>
      </c>
      <c r="N84" s="65">
        <f t="shared" si="44"/>
        <v>0</v>
      </c>
      <c r="O84" s="30"/>
      <c r="P84" s="149">
        <f t="shared" si="45"/>
        <v>0</v>
      </c>
      <c r="Q84" s="150">
        <f t="shared" si="46"/>
        <v>0</v>
      </c>
    </row>
    <row r="85" spans="1:17" s="31" customFormat="1" x14ac:dyDescent="0.3">
      <c r="A85" s="24"/>
      <c r="B85" s="35" t="s">
        <v>70</v>
      </c>
      <c r="C85" s="30"/>
      <c r="D85" s="21">
        <v>0</v>
      </c>
      <c r="E85" s="65">
        <f t="shared" si="41"/>
        <v>0</v>
      </c>
      <c r="F85" s="30"/>
      <c r="G85" s="21">
        <v>1</v>
      </c>
      <c r="H85" s="65">
        <f t="shared" si="42"/>
        <v>4.8543689320388345E-3</v>
      </c>
      <c r="I85" s="30"/>
      <c r="J85" s="21">
        <v>0</v>
      </c>
      <c r="K85" s="65">
        <f t="shared" si="43"/>
        <v>0</v>
      </c>
      <c r="L85" s="46"/>
      <c r="M85" s="21">
        <v>0</v>
      </c>
      <c r="N85" s="65">
        <f t="shared" si="44"/>
        <v>0</v>
      </c>
      <c r="O85" s="30"/>
      <c r="P85" s="149">
        <f t="shared" si="45"/>
        <v>1</v>
      </c>
      <c r="Q85" s="150">
        <f t="shared" si="46"/>
        <v>1.215066828675577E-3</v>
      </c>
    </row>
    <row r="86" spans="1:17" s="31" customFormat="1" x14ac:dyDescent="0.3">
      <c r="A86" s="24"/>
      <c r="B86" s="35" t="s">
        <v>69</v>
      </c>
      <c r="C86" s="30"/>
      <c r="D86" s="21">
        <v>7</v>
      </c>
      <c r="E86" s="65">
        <f t="shared" si="41"/>
        <v>3.4146341463414637E-2</v>
      </c>
      <c r="F86" s="30"/>
      <c r="G86" s="21">
        <v>10</v>
      </c>
      <c r="H86" s="65">
        <f t="shared" si="42"/>
        <v>4.8543689320388349E-2</v>
      </c>
      <c r="I86" s="30"/>
      <c r="J86" s="21">
        <v>0</v>
      </c>
      <c r="K86" s="65">
        <f t="shared" si="43"/>
        <v>0</v>
      </c>
      <c r="L86" s="46"/>
      <c r="M86" s="21">
        <v>2</v>
      </c>
      <c r="N86" s="65">
        <f t="shared" si="44"/>
        <v>9.7087378640776691E-3</v>
      </c>
      <c r="O86" s="30"/>
      <c r="P86" s="149">
        <f t="shared" si="45"/>
        <v>19</v>
      </c>
      <c r="Q86" s="150">
        <f t="shared" si="46"/>
        <v>2.3086269744835967E-2</v>
      </c>
    </row>
    <row r="87" spans="1:17" s="31" customFormat="1" x14ac:dyDescent="0.3">
      <c r="A87" s="24"/>
      <c r="B87" s="35" t="s">
        <v>68</v>
      </c>
      <c r="C87" s="30"/>
      <c r="D87" s="21">
        <v>0</v>
      </c>
      <c r="E87" s="65">
        <f t="shared" si="41"/>
        <v>0</v>
      </c>
      <c r="F87" s="30"/>
      <c r="G87" s="21">
        <v>0</v>
      </c>
      <c r="H87" s="65">
        <f t="shared" si="42"/>
        <v>0</v>
      </c>
      <c r="I87" s="30"/>
      <c r="J87" s="21">
        <v>0</v>
      </c>
      <c r="K87" s="65">
        <f t="shared" si="43"/>
        <v>0</v>
      </c>
      <c r="L87" s="46"/>
      <c r="M87" s="21">
        <v>0</v>
      </c>
      <c r="N87" s="65">
        <f t="shared" si="44"/>
        <v>0</v>
      </c>
      <c r="O87" s="30"/>
      <c r="P87" s="149">
        <f t="shared" si="45"/>
        <v>0</v>
      </c>
      <c r="Q87" s="150">
        <f t="shared" si="46"/>
        <v>0</v>
      </c>
    </row>
    <row r="88" spans="1:17" s="31" customFormat="1" x14ac:dyDescent="0.3">
      <c r="A88" s="24"/>
      <c r="B88" s="35" t="s">
        <v>67</v>
      </c>
      <c r="C88" s="30"/>
      <c r="D88" s="21">
        <v>0</v>
      </c>
      <c r="E88" s="65">
        <f t="shared" si="41"/>
        <v>0</v>
      </c>
      <c r="F88" s="30"/>
      <c r="G88" s="21">
        <v>1</v>
      </c>
      <c r="H88" s="65">
        <f t="shared" si="42"/>
        <v>4.8543689320388345E-3</v>
      </c>
      <c r="I88" s="30"/>
      <c r="J88" s="21">
        <v>0</v>
      </c>
      <c r="K88" s="65">
        <f t="shared" si="43"/>
        <v>0</v>
      </c>
      <c r="L88" s="46"/>
      <c r="M88" s="21">
        <v>0</v>
      </c>
      <c r="N88" s="65">
        <f t="shared" si="44"/>
        <v>0</v>
      </c>
      <c r="O88" s="30"/>
      <c r="P88" s="149">
        <f t="shared" si="45"/>
        <v>1</v>
      </c>
      <c r="Q88" s="150">
        <f t="shared" si="46"/>
        <v>1.215066828675577E-3</v>
      </c>
    </row>
    <row r="89" spans="1:17" s="31" customFormat="1" x14ac:dyDescent="0.3">
      <c r="A89" s="24"/>
      <c r="B89" s="35" t="s">
        <v>66</v>
      </c>
      <c r="C89" s="30"/>
      <c r="D89" s="21">
        <v>0</v>
      </c>
      <c r="E89" s="65">
        <f t="shared" si="41"/>
        <v>0</v>
      </c>
      <c r="F89" s="30"/>
      <c r="G89" s="21">
        <v>0</v>
      </c>
      <c r="H89" s="65">
        <f t="shared" si="42"/>
        <v>0</v>
      </c>
      <c r="I89" s="30"/>
      <c r="J89" s="21">
        <v>0</v>
      </c>
      <c r="K89" s="65">
        <f t="shared" si="43"/>
        <v>0</v>
      </c>
      <c r="L89" s="46"/>
      <c r="M89" s="21">
        <v>0</v>
      </c>
      <c r="N89" s="65">
        <f t="shared" si="44"/>
        <v>0</v>
      </c>
      <c r="O89" s="30"/>
      <c r="P89" s="149">
        <f t="shared" si="45"/>
        <v>0</v>
      </c>
      <c r="Q89" s="150">
        <f t="shared" si="46"/>
        <v>0</v>
      </c>
    </row>
    <row r="90" spans="1:17" s="31" customFormat="1" x14ac:dyDescent="0.3">
      <c r="A90" s="24"/>
      <c r="B90" s="35" t="s">
        <v>65</v>
      </c>
      <c r="C90" s="30"/>
      <c r="D90" s="21">
        <v>0</v>
      </c>
      <c r="E90" s="65">
        <f t="shared" si="41"/>
        <v>0</v>
      </c>
      <c r="F90" s="30"/>
      <c r="G90" s="21">
        <v>0</v>
      </c>
      <c r="H90" s="65">
        <f t="shared" si="42"/>
        <v>0</v>
      </c>
      <c r="I90" s="30"/>
      <c r="J90" s="21">
        <v>0</v>
      </c>
      <c r="K90" s="65">
        <f t="shared" si="43"/>
        <v>0</v>
      </c>
      <c r="L90" s="46"/>
      <c r="M90" s="21">
        <v>0</v>
      </c>
      <c r="N90" s="65">
        <f t="shared" si="44"/>
        <v>0</v>
      </c>
      <c r="O90" s="30"/>
      <c r="P90" s="149">
        <f t="shared" si="45"/>
        <v>0</v>
      </c>
      <c r="Q90" s="150">
        <f t="shared" si="46"/>
        <v>0</v>
      </c>
    </row>
    <row r="91" spans="1:17" s="31" customFormat="1" x14ac:dyDescent="0.3">
      <c r="A91" s="24"/>
      <c r="B91" s="35" t="s">
        <v>64</v>
      </c>
      <c r="C91" s="30"/>
      <c r="D91" s="21">
        <v>0</v>
      </c>
      <c r="E91" s="65">
        <f t="shared" si="41"/>
        <v>0</v>
      </c>
      <c r="F91" s="30"/>
      <c r="G91" s="21">
        <v>0</v>
      </c>
      <c r="H91" s="65">
        <f t="shared" si="42"/>
        <v>0</v>
      </c>
      <c r="I91" s="30"/>
      <c r="J91" s="21">
        <v>0</v>
      </c>
      <c r="K91" s="65">
        <f t="shared" si="43"/>
        <v>0</v>
      </c>
      <c r="L91" s="46"/>
      <c r="M91" s="21">
        <v>0</v>
      </c>
      <c r="N91" s="65">
        <f t="shared" si="44"/>
        <v>0</v>
      </c>
      <c r="O91" s="30"/>
      <c r="P91" s="149">
        <f t="shared" si="45"/>
        <v>0</v>
      </c>
      <c r="Q91" s="150">
        <f t="shared" si="46"/>
        <v>0</v>
      </c>
    </row>
    <row r="92" spans="1:17" s="31" customFormat="1" x14ac:dyDescent="0.3">
      <c r="A92" s="24"/>
      <c r="B92" s="35" t="s">
        <v>63</v>
      </c>
      <c r="C92" s="30"/>
      <c r="D92" s="21">
        <v>0</v>
      </c>
      <c r="E92" s="65">
        <f t="shared" si="41"/>
        <v>0</v>
      </c>
      <c r="F92" s="30"/>
      <c r="G92" s="21">
        <v>0</v>
      </c>
      <c r="H92" s="65">
        <f t="shared" si="42"/>
        <v>0</v>
      </c>
      <c r="I92" s="30"/>
      <c r="J92" s="21">
        <v>0</v>
      </c>
      <c r="K92" s="65">
        <f t="shared" si="43"/>
        <v>0</v>
      </c>
      <c r="L92" s="46"/>
      <c r="M92" s="21">
        <v>0</v>
      </c>
      <c r="N92" s="65">
        <f t="shared" si="44"/>
        <v>0</v>
      </c>
      <c r="O92" s="30"/>
      <c r="P92" s="149">
        <f t="shared" si="45"/>
        <v>0</v>
      </c>
      <c r="Q92" s="150">
        <f t="shared" si="46"/>
        <v>0</v>
      </c>
    </row>
    <row r="93" spans="1:17" s="31" customFormat="1" x14ac:dyDescent="0.3">
      <c r="A93" s="24"/>
      <c r="B93" s="35" t="s">
        <v>62</v>
      </c>
      <c r="C93" s="30"/>
      <c r="D93" s="21">
        <v>0</v>
      </c>
      <c r="E93" s="65">
        <f t="shared" si="41"/>
        <v>0</v>
      </c>
      <c r="F93" s="30"/>
      <c r="G93" s="21">
        <v>0</v>
      </c>
      <c r="H93" s="65">
        <f t="shared" si="42"/>
        <v>0</v>
      </c>
      <c r="I93" s="30"/>
      <c r="J93" s="21">
        <v>1</v>
      </c>
      <c r="K93" s="65">
        <f t="shared" si="43"/>
        <v>4.8543689320388345E-3</v>
      </c>
      <c r="L93" s="46"/>
      <c r="M93" s="21">
        <v>0</v>
      </c>
      <c r="N93" s="65">
        <f t="shared" si="44"/>
        <v>0</v>
      </c>
      <c r="O93" s="30"/>
      <c r="P93" s="149">
        <f t="shared" si="45"/>
        <v>1</v>
      </c>
      <c r="Q93" s="150">
        <f t="shared" si="46"/>
        <v>1.215066828675577E-3</v>
      </c>
    </row>
    <row r="94" spans="1:17" s="31" customFormat="1" ht="15" thickBot="1" x14ac:dyDescent="0.35">
      <c r="A94" s="24"/>
      <c r="B94" s="36" t="s">
        <v>25</v>
      </c>
      <c r="C94" s="30"/>
      <c r="D94" s="135">
        <v>0</v>
      </c>
      <c r="E94" s="133">
        <f t="shared" si="41"/>
        <v>0</v>
      </c>
      <c r="F94" s="30"/>
      <c r="G94" s="132">
        <v>2</v>
      </c>
      <c r="H94" s="133">
        <f>+G94/G$59*1</f>
        <v>9.7087378640776691E-3</v>
      </c>
      <c r="I94" s="30"/>
      <c r="J94" s="132">
        <v>0</v>
      </c>
      <c r="K94" s="133">
        <f t="shared" si="43"/>
        <v>0</v>
      </c>
      <c r="L94" s="46"/>
      <c r="M94" s="132">
        <v>0</v>
      </c>
      <c r="N94" s="133">
        <f t="shared" si="44"/>
        <v>0</v>
      </c>
      <c r="O94" s="30"/>
      <c r="P94" s="146">
        <f t="shared" si="45"/>
        <v>2</v>
      </c>
      <c r="Q94" s="151">
        <f>+P94/P$59</f>
        <v>2.4301336573511541E-3</v>
      </c>
    </row>
    <row r="95" spans="1:17" s="166" customFormat="1" ht="15" thickBot="1" x14ac:dyDescent="0.35">
      <c r="A95" s="117"/>
      <c r="B95" s="118"/>
      <c r="C95" s="45"/>
      <c r="D95" s="130"/>
      <c r="E95" s="46"/>
      <c r="F95" s="45"/>
      <c r="G95" s="130"/>
      <c r="H95" s="46"/>
      <c r="I95" s="45"/>
      <c r="J95" s="130"/>
      <c r="K95" s="46"/>
      <c r="L95" s="46"/>
      <c r="M95" s="130"/>
      <c r="N95" s="46"/>
      <c r="O95" s="45"/>
      <c r="P95" s="123"/>
      <c r="Q95" s="124"/>
    </row>
    <row r="96" spans="1:17" s="31" customFormat="1" ht="15" thickBot="1" x14ac:dyDescent="0.35">
      <c r="A96" s="24"/>
      <c r="B96" s="87" t="s">
        <v>267</v>
      </c>
      <c r="C96" s="30"/>
      <c r="D96" s="155">
        <f>SUM(D97:D98)</f>
        <v>0</v>
      </c>
      <c r="E96" s="156">
        <f>SUM(E97:E98)</f>
        <v>0</v>
      </c>
      <c r="F96" s="30"/>
      <c r="G96" s="88">
        <f>SUM(G97:G98)</f>
        <v>206</v>
      </c>
      <c r="H96" s="89">
        <f>SUM(H97:H98)</f>
        <v>1</v>
      </c>
      <c r="I96" s="30"/>
      <c r="J96" s="88">
        <f>SUM(J97:J98)</f>
        <v>206</v>
      </c>
      <c r="K96" s="89">
        <f>SUM(K97:K98)</f>
        <v>1</v>
      </c>
      <c r="L96" s="44"/>
      <c r="M96" s="88">
        <f>SUM(M97:M98)</f>
        <v>206</v>
      </c>
      <c r="N96" s="89">
        <f>SUM(N97:N98)</f>
        <v>1</v>
      </c>
      <c r="O96" s="30"/>
      <c r="P96" s="90">
        <f>+D96+G96+J96+M96</f>
        <v>618</v>
      </c>
      <c r="Q96" s="89">
        <f>SUM(Q97:Q98)</f>
        <v>0.75091130012150664</v>
      </c>
    </row>
    <row r="97" spans="1:19" s="31" customFormat="1" x14ac:dyDescent="0.3">
      <c r="A97" s="24"/>
      <c r="B97" s="13" t="s">
        <v>28</v>
      </c>
      <c r="C97" s="30"/>
      <c r="D97" s="157">
        <v>0</v>
      </c>
      <c r="E97" s="158">
        <f>+D97/D$100*1</f>
        <v>0</v>
      </c>
      <c r="F97" s="30"/>
      <c r="G97" s="1">
        <v>190</v>
      </c>
      <c r="H97" s="2">
        <f>+G97/G$100*1</f>
        <v>0.92233009708737868</v>
      </c>
      <c r="I97" s="30"/>
      <c r="J97" s="1">
        <v>176</v>
      </c>
      <c r="K97" s="2">
        <f>+J97/J$100*1</f>
        <v>0.85436893203883491</v>
      </c>
      <c r="L97" s="42"/>
      <c r="M97" s="1">
        <v>177</v>
      </c>
      <c r="N97" s="2">
        <f>+M97/M$100*1</f>
        <v>0.85922330097087374</v>
      </c>
      <c r="O97" s="30"/>
      <c r="P97" s="70">
        <f>+D97+G97+J97+M97</f>
        <v>543</v>
      </c>
      <c r="Q97" s="71">
        <f>+P97/P$100*1</f>
        <v>0.65978128797083835</v>
      </c>
    </row>
    <row r="98" spans="1:19" s="31" customFormat="1" ht="15" thickBot="1" x14ac:dyDescent="0.35">
      <c r="A98" s="24"/>
      <c r="B98" s="14" t="s">
        <v>29</v>
      </c>
      <c r="C98" s="30"/>
      <c r="D98" s="159">
        <v>0</v>
      </c>
      <c r="E98" s="160">
        <f>+D98/D$100*1</f>
        <v>0</v>
      </c>
      <c r="F98" s="30"/>
      <c r="G98" s="64">
        <v>16</v>
      </c>
      <c r="H98" s="63">
        <f>+G98/G$100*1</f>
        <v>7.7669902912621352E-2</v>
      </c>
      <c r="I98" s="30"/>
      <c r="J98" s="64">
        <v>30</v>
      </c>
      <c r="K98" s="63">
        <f>+J98/J$100*1</f>
        <v>0.14563106796116504</v>
      </c>
      <c r="L98" s="42"/>
      <c r="M98" s="64">
        <v>29</v>
      </c>
      <c r="N98" s="63">
        <f>+M98/M$100*1</f>
        <v>0.14077669902912621</v>
      </c>
      <c r="O98" s="30"/>
      <c r="P98" s="72">
        <f t="shared" ref="P98" si="47">+D98+G98+J98+M98</f>
        <v>75</v>
      </c>
      <c r="Q98" s="73">
        <f>+P98/P$100*1</f>
        <v>9.1130012150668294E-2</v>
      </c>
    </row>
    <row r="99" spans="1:19" s="31" customFormat="1" ht="15" thickBot="1" x14ac:dyDescent="0.35">
      <c r="A99" s="24"/>
      <c r="B99" s="118"/>
      <c r="C99" s="30"/>
      <c r="D99" s="128"/>
      <c r="E99" s="120"/>
      <c r="F99" s="30"/>
      <c r="G99" s="128"/>
      <c r="H99" s="120"/>
      <c r="I99" s="30"/>
      <c r="J99" s="128"/>
      <c r="K99" s="120"/>
      <c r="L99" s="42"/>
      <c r="M99" s="128"/>
      <c r="N99" s="120"/>
      <c r="O99" s="30"/>
      <c r="P99" s="123"/>
      <c r="Q99" s="124"/>
    </row>
    <row r="100" spans="1:19" s="31" customFormat="1" ht="26.25" customHeight="1" thickBot="1" x14ac:dyDescent="0.35">
      <c r="A100" s="24"/>
      <c r="B100" s="87" t="s">
        <v>256</v>
      </c>
      <c r="C100" s="30"/>
      <c r="D100" s="88">
        <f>SUM(D101:D102)</f>
        <v>205</v>
      </c>
      <c r="E100" s="89">
        <f>SUM(E101:E102)</f>
        <v>1</v>
      </c>
      <c r="F100" s="30"/>
      <c r="G100" s="88">
        <f>SUM(G101:G102)</f>
        <v>206</v>
      </c>
      <c r="H100" s="89">
        <f>SUM(H101:H102)</f>
        <v>1</v>
      </c>
      <c r="I100" s="30"/>
      <c r="J100" s="88">
        <f>SUM(J101:J102)</f>
        <v>206</v>
      </c>
      <c r="K100" s="89">
        <f>SUM(K101:K102)</f>
        <v>1</v>
      </c>
      <c r="L100" s="44"/>
      <c r="M100" s="88">
        <f>SUM(M101:M102)</f>
        <v>206</v>
      </c>
      <c r="N100" s="89">
        <f>SUM(N101:N102)</f>
        <v>1</v>
      </c>
      <c r="O100" s="30"/>
      <c r="P100" s="90">
        <f>+D100+G100+J100+M100</f>
        <v>823</v>
      </c>
      <c r="Q100" s="89">
        <f>SUM(Q101:Q102)</f>
        <v>1</v>
      </c>
    </row>
    <row r="101" spans="1:19" s="31" customFormat="1" x14ac:dyDescent="0.3">
      <c r="A101" s="24"/>
      <c r="B101" s="13" t="s">
        <v>28</v>
      </c>
      <c r="C101" s="30"/>
      <c r="D101" s="1">
        <v>171</v>
      </c>
      <c r="E101" s="2">
        <f>+D101/D$100*1</f>
        <v>0.8341463414634146</v>
      </c>
      <c r="F101" s="30"/>
      <c r="G101" s="1">
        <v>171</v>
      </c>
      <c r="H101" s="2">
        <f>+G101/G$100*1</f>
        <v>0.83009708737864074</v>
      </c>
      <c r="I101" s="30"/>
      <c r="J101" s="1">
        <v>190</v>
      </c>
      <c r="K101" s="2">
        <f>+J101/J$100*1</f>
        <v>0.92233009708737868</v>
      </c>
      <c r="L101" s="42"/>
      <c r="M101" s="1">
        <v>185</v>
      </c>
      <c r="N101" s="2">
        <f>+M101/M$100*1</f>
        <v>0.89805825242718451</v>
      </c>
      <c r="O101" s="30"/>
      <c r="P101" s="70">
        <f>+D101+G101+J101+M101</f>
        <v>717</v>
      </c>
      <c r="Q101" s="71">
        <f>+P101/P$100*1</f>
        <v>0.87120291616038881</v>
      </c>
    </row>
    <row r="102" spans="1:19" s="31" customFormat="1" ht="15" thickBot="1" x14ac:dyDescent="0.35">
      <c r="A102" s="24"/>
      <c r="B102" s="14" t="s">
        <v>29</v>
      </c>
      <c r="C102" s="30"/>
      <c r="D102" s="64">
        <v>34</v>
      </c>
      <c r="E102" s="63">
        <f>+D102/D$100*1</f>
        <v>0.16585365853658537</v>
      </c>
      <c r="F102" s="30"/>
      <c r="G102" s="64">
        <v>35</v>
      </c>
      <c r="H102" s="63">
        <f>+G102/G$100*1</f>
        <v>0.16990291262135923</v>
      </c>
      <c r="I102" s="30"/>
      <c r="J102" s="64">
        <v>16</v>
      </c>
      <c r="K102" s="63">
        <f>+J102/J$100*1</f>
        <v>7.7669902912621352E-2</v>
      </c>
      <c r="L102" s="42"/>
      <c r="M102" s="64">
        <v>21</v>
      </c>
      <c r="N102" s="63">
        <f>+M102/M$100*1</f>
        <v>0.10194174757281553</v>
      </c>
      <c r="O102" s="30"/>
      <c r="P102" s="72">
        <f t="shared" ref="P102" si="48">+D102+G102+J102+M102</f>
        <v>106</v>
      </c>
      <c r="Q102" s="73">
        <f>+P102/P$100*1</f>
        <v>0.12879708383961117</v>
      </c>
    </row>
    <row r="103" spans="1:19" s="30" customFormat="1" ht="6" customHeight="1" thickBot="1" x14ac:dyDescent="0.35">
      <c r="A103" s="24"/>
      <c r="D103" s="32"/>
      <c r="E103" s="32"/>
      <c r="G103" s="32"/>
      <c r="H103" s="32"/>
      <c r="J103" s="32"/>
      <c r="K103" s="32"/>
      <c r="L103" s="45"/>
      <c r="M103" s="32"/>
      <c r="N103" s="32"/>
      <c r="P103" s="32"/>
      <c r="Q103" s="32"/>
      <c r="S103" s="31"/>
    </row>
    <row r="104" spans="1:19" s="31" customFormat="1" ht="26.25" customHeight="1" thickBot="1" x14ac:dyDescent="0.35">
      <c r="A104" s="24"/>
      <c r="B104" s="87" t="s">
        <v>254</v>
      </c>
      <c r="C104" s="30"/>
      <c r="D104" s="88">
        <f>SUM(D105:D106)</f>
        <v>205</v>
      </c>
      <c r="E104" s="89">
        <f>SUM(E105:E106)</f>
        <v>1</v>
      </c>
      <c r="F104" s="30"/>
      <c r="G104" s="88">
        <f>SUM(G105:G106)</f>
        <v>206</v>
      </c>
      <c r="H104" s="89">
        <f>SUM(H105:H106)</f>
        <v>1</v>
      </c>
      <c r="I104" s="30"/>
      <c r="J104" s="88">
        <f>SUM(J105:J106)</f>
        <v>206</v>
      </c>
      <c r="K104" s="89">
        <f>SUM(K105:K106)</f>
        <v>1</v>
      </c>
      <c r="L104" s="44"/>
      <c r="M104" s="88">
        <f>SUM(M105:M106)</f>
        <v>206</v>
      </c>
      <c r="N104" s="89">
        <f>SUM(N105:N106)</f>
        <v>1</v>
      </c>
      <c r="O104" s="30"/>
      <c r="P104" s="90">
        <f>+D104+G104+J104+M104</f>
        <v>823</v>
      </c>
      <c r="Q104" s="89">
        <f>SUM(Q105:Q106)</f>
        <v>1</v>
      </c>
    </row>
    <row r="105" spans="1:19" s="31" customFormat="1" x14ac:dyDescent="0.3">
      <c r="A105" s="24"/>
      <c r="B105" s="13" t="s">
        <v>33</v>
      </c>
      <c r="C105" s="30"/>
      <c r="D105" s="1">
        <v>129</v>
      </c>
      <c r="E105" s="2">
        <f>+D105/D$104*1</f>
        <v>0.62926829268292683</v>
      </c>
      <c r="F105" s="30"/>
      <c r="G105" s="1">
        <v>132</v>
      </c>
      <c r="H105" s="2">
        <f>+G105/G$104*1</f>
        <v>0.64077669902912626</v>
      </c>
      <c r="I105" s="30"/>
      <c r="J105" s="1">
        <v>128</v>
      </c>
      <c r="K105" s="2">
        <f>+J105/J$104*1</f>
        <v>0.62135922330097082</v>
      </c>
      <c r="L105" s="42"/>
      <c r="M105" s="1">
        <v>118</v>
      </c>
      <c r="N105" s="2">
        <f>+M105/M$104*1</f>
        <v>0.57281553398058249</v>
      </c>
      <c r="O105" s="30"/>
      <c r="P105" s="70">
        <f>+D105+G105+J105+M105</f>
        <v>507</v>
      </c>
      <c r="Q105" s="71">
        <f>+P105/P104</f>
        <v>0.61603888213851765</v>
      </c>
    </row>
    <row r="106" spans="1:19" s="31" customFormat="1" ht="15" thickBot="1" x14ac:dyDescent="0.35">
      <c r="A106" s="24"/>
      <c r="B106" s="14" t="s">
        <v>34</v>
      </c>
      <c r="C106" s="30"/>
      <c r="D106" s="64">
        <v>76</v>
      </c>
      <c r="E106" s="63">
        <f>+D106/D$104*1</f>
        <v>0.37073170731707317</v>
      </c>
      <c r="F106" s="30"/>
      <c r="G106" s="64">
        <v>74</v>
      </c>
      <c r="H106" s="63">
        <f>+G106/G$104*1</f>
        <v>0.35922330097087379</v>
      </c>
      <c r="I106" s="30"/>
      <c r="J106" s="64">
        <v>78</v>
      </c>
      <c r="K106" s="63">
        <f>+J106/J$104*1</f>
        <v>0.37864077669902912</v>
      </c>
      <c r="L106" s="42"/>
      <c r="M106" s="64">
        <v>88</v>
      </c>
      <c r="N106" s="63">
        <f>+M106/M$104*1</f>
        <v>0.42718446601941745</v>
      </c>
      <c r="O106" s="30"/>
      <c r="P106" s="72">
        <f t="shared" ref="P106" si="49">+D106+G106+J106+M106</f>
        <v>316</v>
      </c>
      <c r="Q106" s="73">
        <f>+P106/P104</f>
        <v>0.3839611178614824</v>
      </c>
    </row>
    <row r="107" spans="1:19" s="30" customFormat="1" ht="6" customHeight="1" thickBot="1" x14ac:dyDescent="0.35">
      <c r="A107" s="24"/>
      <c r="D107" s="32"/>
      <c r="E107" s="32"/>
      <c r="G107" s="32"/>
      <c r="H107" s="32"/>
      <c r="J107" s="32"/>
      <c r="K107" s="32"/>
      <c r="L107" s="45"/>
      <c r="M107" s="32"/>
      <c r="N107" s="32"/>
      <c r="P107" s="32"/>
      <c r="Q107" s="32"/>
      <c r="S107" s="31"/>
    </row>
    <row r="108" spans="1:19" s="31" customFormat="1" ht="15" thickBot="1" x14ac:dyDescent="0.35">
      <c r="A108" s="24"/>
      <c r="B108" s="87" t="s">
        <v>255</v>
      </c>
      <c r="C108" s="30"/>
      <c r="D108" s="88">
        <f>SUM(D109:D113)</f>
        <v>205</v>
      </c>
      <c r="E108" s="89">
        <f>SUM(E109:E113)</f>
        <v>1</v>
      </c>
      <c r="F108" s="30"/>
      <c r="G108" s="88">
        <f>SUM(G109:G113)</f>
        <v>206</v>
      </c>
      <c r="H108" s="89">
        <f>SUM(H109:H113)</f>
        <v>1</v>
      </c>
      <c r="I108" s="30"/>
      <c r="J108" s="88">
        <f>SUM(J109:J113)</f>
        <v>206</v>
      </c>
      <c r="K108" s="89">
        <f>SUM(K109:K113)</f>
        <v>1</v>
      </c>
      <c r="L108" s="44"/>
      <c r="M108" s="88">
        <f>SUM(M109:M113)</f>
        <v>206</v>
      </c>
      <c r="N108" s="89">
        <f>SUM(N109:N113)</f>
        <v>1</v>
      </c>
      <c r="O108" s="30"/>
      <c r="P108" s="90">
        <f>+D108+G108+J108+M108</f>
        <v>823</v>
      </c>
      <c r="Q108" s="89">
        <f>SUM(Q109:Q113)</f>
        <v>0.99999999999999989</v>
      </c>
    </row>
    <row r="109" spans="1:19" s="31" customFormat="1" x14ac:dyDescent="0.3">
      <c r="A109" s="24"/>
      <c r="B109" s="15" t="s">
        <v>35</v>
      </c>
      <c r="C109" s="30"/>
      <c r="D109" s="1">
        <v>13</v>
      </c>
      <c r="E109" s="2">
        <f>+D109/D$108*1</f>
        <v>6.3414634146341464E-2</v>
      </c>
      <c r="F109" s="30"/>
      <c r="G109" s="1">
        <v>5</v>
      </c>
      <c r="H109" s="2">
        <f>+G109/G$108*1</f>
        <v>2.4271844660194174E-2</v>
      </c>
      <c r="I109" s="30"/>
      <c r="J109" s="1">
        <v>25</v>
      </c>
      <c r="K109" s="2">
        <f>+J109/J$108*1</f>
        <v>0.12135922330097088</v>
      </c>
      <c r="L109" s="42"/>
      <c r="M109" s="1">
        <v>24</v>
      </c>
      <c r="N109" s="2">
        <f>+M109/M$108*1</f>
        <v>0.11650485436893204</v>
      </c>
      <c r="O109" s="30"/>
      <c r="P109" s="70">
        <f>+D109+G109+J109+M109</f>
        <v>67</v>
      </c>
      <c r="Q109" s="71">
        <f>+P109/P108</f>
        <v>8.1409477521263665E-2</v>
      </c>
    </row>
    <row r="110" spans="1:19" s="31" customFormat="1" x14ac:dyDescent="0.3">
      <c r="A110" s="24"/>
      <c r="B110" s="16" t="s">
        <v>36</v>
      </c>
      <c r="C110" s="30"/>
      <c r="D110" s="6">
        <v>81</v>
      </c>
      <c r="E110" s="2">
        <f t="shared" ref="E110:E113" si="50">+D110/D$108*1</f>
        <v>0.39512195121951221</v>
      </c>
      <c r="F110" s="30"/>
      <c r="G110" s="6">
        <v>83</v>
      </c>
      <c r="H110" s="2">
        <f t="shared" ref="H110:H113" si="51">+G110/G$108*1</f>
        <v>0.40291262135922329</v>
      </c>
      <c r="I110" s="30"/>
      <c r="J110" s="6">
        <v>77</v>
      </c>
      <c r="K110" s="2">
        <f t="shared" ref="K110:K113" si="52">+J110/J$108*1</f>
        <v>0.37378640776699029</v>
      </c>
      <c r="L110" s="42"/>
      <c r="M110" s="6">
        <v>76</v>
      </c>
      <c r="N110" s="2">
        <f t="shared" ref="N110:N113" si="53">+M110/M$108*1</f>
        <v>0.36893203883495146</v>
      </c>
      <c r="O110" s="30"/>
      <c r="P110" s="70">
        <f t="shared" ref="P110:P113" si="54">+D110+G110+J110+M110</f>
        <v>317</v>
      </c>
      <c r="Q110" s="75">
        <f t="shared" ref="Q110:Q113" si="55">+P110/P$108</f>
        <v>0.38517618469015796</v>
      </c>
    </row>
    <row r="111" spans="1:19" s="31" customFormat="1" x14ac:dyDescent="0.3">
      <c r="A111" s="24"/>
      <c r="B111" s="13" t="s">
        <v>37</v>
      </c>
      <c r="C111" s="30"/>
      <c r="D111" s="7">
        <v>66</v>
      </c>
      <c r="E111" s="2">
        <f t="shared" si="50"/>
        <v>0.32195121951219513</v>
      </c>
      <c r="F111" s="30"/>
      <c r="G111" s="7">
        <v>68</v>
      </c>
      <c r="H111" s="2">
        <f t="shared" si="51"/>
        <v>0.3300970873786408</v>
      </c>
      <c r="I111" s="30"/>
      <c r="J111" s="7">
        <v>47</v>
      </c>
      <c r="K111" s="2">
        <f t="shared" si="52"/>
        <v>0.22815533980582525</v>
      </c>
      <c r="L111" s="42"/>
      <c r="M111" s="7">
        <v>52</v>
      </c>
      <c r="N111" s="2">
        <f t="shared" si="53"/>
        <v>0.25242718446601942</v>
      </c>
      <c r="O111" s="30"/>
      <c r="P111" s="70">
        <f t="shared" si="54"/>
        <v>233</v>
      </c>
      <c r="Q111" s="75">
        <f t="shared" si="55"/>
        <v>0.28311057108140947</v>
      </c>
    </row>
    <row r="112" spans="1:19" s="31" customFormat="1" x14ac:dyDescent="0.3">
      <c r="A112" s="24"/>
      <c r="B112" s="16" t="s">
        <v>38</v>
      </c>
      <c r="C112" s="30"/>
      <c r="D112" s="6">
        <v>43</v>
      </c>
      <c r="E112" s="2">
        <f t="shared" si="50"/>
        <v>0.2097560975609756</v>
      </c>
      <c r="F112" s="30"/>
      <c r="G112" s="6">
        <v>44</v>
      </c>
      <c r="H112" s="2">
        <f t="shared" si="51"/>
        <v>0.21359223300970873</v>
      </c>
      <c r="I112" s="30"/>
      <c r="J112" s="6">
        <v>51</v>
      </c>
      <c r="K112" s="2">
        <f t="shared" si="52"/>
        <v>0.24757281553398058</v>
      </c>
      <c r="L112" s="42"/>
      <c r="M112" s="6">
        <v>48</v>
      </c>
      <c r="N112" s="2">
        <f t="shared" si="53"/>
        <v>0.23300970873786409</v>
      </c>
      <c r="O112" s="30"/>
      <c r="P112" s="70">
        <f t="shared" si="54"/>
        <v>186</v>
      </c>
      <c r="Q112" s="75">
        <f t="shared" si="55"/>
        <v>0.22600243013365734</v>
      </c>
    </row>
    <row r="113" spans="1:17" s="31" customFormat="1" ht="15" thickBot="1" x14ac:dyDescent="0.35">
      <c r="A113" s="24"/>
      <c r="B113" s="17" t="s">
        <v>39</v>
      </c>
      <c r="C113" s="30"/>
      <c r="D113" s="11">
        <v>2</v>
      </c>
      <c r="E113" s="63">
        <f t="shared" si="50"/>
        <v>9.7560975609756097E-3</v>
      </c>
      <c r="F113" s="30"/>
      <c r="G113" s="11">
        <v>6</v>
      </c>
      <c r="H113" s="63">
        <f t="shared" si="51"/>
        <v>2.9126213592233011E-2</v>
      </c>
      <c r="I113" s="30"/>
      <c r="J113" s="11">
        <v>6</v>
      </c>
      <c r="K113" s="63">
        <f t="shared" si="52"/>
        <v>2.9126213592233011E-2</v>
      </c>
      <c r="L113" s="42"/>
      <c r="M113" s="11">
        <v>6</v>
      </c>
      <c r="N113" s="63">
        <f t="shared" si="53"/>
        <v>2.9126213592233011E-2</v>
      </c>
      <c r="O113" s="30"/>
      <c r="P113" s="72">
        <f t="shared" si="54"/>
        <v>20</v>
      </c>
      <c r="Q113" s="73">
        <f t="shared" si="55"/>
        <v>2.4301336573511544E-2</v>
      </c>
    </row>
    <row r="114" spans="1:17" ht="15" thickBot="1" x14ac:dyDescent="0.35"/>
    <row r="115" spans="1:17" ht="15" thickBot="1" x14ac:dyDescent="0.3">
      <c r="B115" s="87" t="s">
        <v>268</v>
      </c>
      <c r="C115" s="30"/>
      <c r="D115" s="88">
        <f>SUM(D116:D117)</f>
        <v>205</v>
      </c>
      <c r="E115" s="89">
        <f>SUM(E116:E117)</f>
        <v>1</v>
      </c>
      <c r="F115" s="30"/>
      <c r="G115" s="155">
        <f>SUM(G116:G117)</f>
        <v>0</v>
      </c>
      <c r="H115" s="156" t="e">
        <f>SUM(H116:H117)</f>
        <v>#DIV/0!</v>
      </c>
      <c r="I115" s="30"/>
      <c r="J115" s="155">
        <f>SUM(J116:J117)</f>
        <v>0</v>
      </c>
      <c r="K115" s="156" t="e">
        <f>SUM(K116:K117)</f>
        <v>#DIV/0!</v>
      </c>
      <c r="L115" s="44"/>
      <c r="M115" s="155">
        <f>SUM(M116:M117)</f>
        <v>0</v>
      </c>
      <c r="N115" s="156" t="e">
        <f>SUM(N116:N117)</f>
        <v>#DIV/0!</v>
      </c>
      <c r="O115" s="30"/>
      <c r="P115" s="90">
        <f>+D115+G115+J115+M115</f>
        <v>205</v>
      </c>
      <c r="Q115" s="89">
        <f>SUM(Q116:Q117)</f>
        <v>1</v>
      </c>
    </row>
    <row r="116" spans="1:17" x14ac:dyDescent="0.25">
      <c r="B116" s="13" t="s">
        <v>28</v>
      </c>
      <c r="C116" s="30"/>
      <c r="D116" s="1">
        <v>34</v>
      </c>
      <c r="E116" s="2">
        <f>+D116/D$115*1</f>
        <v>0.16585365853658537</v>
      </c>
      <c r="F116" s="30"/>
      <c r="G116" s="157">
        <v>0</v>
      </c>
      <c r="H116" s="158" t="e">
        <f>+G116/G$115*1</f>
        <v>#DIV/0!</v>
      </c>
      <c r="I116" s="30"/>
      <c r="J116" s="157">
        <v>0</v>
      </c>
      <c r="K116" s="158" t="e">
        <f>+J116/J$115*1</f>
        <v>#DIV/0!</v>
      </c>
      <c r="L116" s="42"/>
      <c r="M116" s="157">
        <v>0</v>
      </c>
      <c r="N116" s="158" t="e">
        <f>+M116/M$115*1</f>
        <v>#DIV/0!</v>
      </c>
      <c r="O116" s="30"/>
      <c r="P116" s="70">
        <f>+D116+G116+J116+M116</f>
        <v>34</v>
      </c>
      <c r="Q116" s="75">
        <f>+P116/P115</f>
        <v>0.16585365853658537</v>
      </c>
    </row>
    <row r="117" spans="1:17" ht="15" thickBot="1" x14ac:dyDescent="0.3">
      <c r="B117" s="37" t="s">
        <v>29</v>
      </c>
      <c r="C117" s="30"/>
      <c r="D117" s="66">
        <v>171</v>
      </c>
      <c r="E117" s="67">
        <f>+D117/D$115*1</f>
        <v>0.8341463414634146</v>
      </c>
      <c r="F117" s="30"/>
      <c r="G117" s="161">
        <v>0</v>
      </c>
      <c r="H117" s="162" t="e">
        <f>+G117/G$115*1</f>
        <v>#DIV/0!</v>
      </c>
      <c r="I117" s="30"/>
      <c r="J117" s="161">
        <v>0</v>
      </c>
      <c r="K117" s="162" t="e">
        <f>+J117/J$115*1</f>
        <v>#DIV/0!</v>
      </c>
      <c r="L117" s="42"/>
      <c r="M117" s="161">
        <v>0</v>
      </c>
      <c r="N117" s="162" t="e">
        <f>+M117/M$115*1</f>
        <v>#DIV/0!</v>
      </c>
      <c r="O117" s="30"/>
      <c r="P117" s="77">
        <f>+D117+G117+J117+M117</f>
        <v>171</v>
      </c>
      <c r="Q117" s="76">
        <f>+P117/P115</f>
        <v>0.8341463414634146</v>
      </c>
    </row>
    <row r="118" spans="1:17" ht="15" thickBot="1" x14ac:dyDescent="0.3">
      <c r="B118" s="94" t="s">
        <v>26</v>
      </c>
      <c r="C118" s="33"/>
      <c r="D118" s="95">
        <f>SUM(D119:D121)</f>
        <v>34</v>
      </c>
      <c r="E118" s="96">
        <f>SUM(E119:E121)</f>
        <v>1</v>
      </c>
      <c r="F118" s="33"/>
      <c r="G118" s="163">
        <f>SUM(G119:G121)</f>
        <v>0</v>
      </c>
      <c r="H118" s="164" t="e">
        <f>SUM(H119:H121)</f>
        <v>#DIV/0!</v>
      </c>
      <c r="I118" s="33"/>
      <c r="J118" s="163">
        <f>SUM(J119:J121)</f>
        <v>0</v>
      </c>
      <c r="K118" s="164" t="e">
        <f>SUM(K119:K121)</f>
        <v>#DIV/0!</v>
      </c>
      <c r="L118" s="42"/>
      <c r="M118" s="163">
        <f>SUM(M119:M121)</f>
        <v>0</v>
      </c>
      <c r="N118" s="164" t="e">
        <f>SUM(N119:N121)</f>
        <v>#DIV/0!</v>
      </c>
      <c r="O118" s="33"/>
      <c r="P118" s="97">
        <f>+D118+G118+J118+M118</f>
        <v>34</v>
      </c>
      <c r="Q118" s="96">
        <f>SUM(Q119:Q121)</f>
        <v>1</v>
      </c>
    </row>
    <row r="119" spans="1:17" x14ac:dyDescent="0.25">
      <c r="B119" s="38" t="s">
        <v>251</v>
      </c>
      <c r="C119" s="30"/>
      <c r="D119" s="7">
        <v>0</v>
      </c>
      <c r="E119" s="8">
        <f>+D119/D$118*1</f>
        <v>0</v>
      </c>
      <c r="F119" s="30"/>
      <c r="G119" s="157">
        <v>0</v>
      </c>
      <c r="H119" s="158" t="e">
        <f>+G119/G$118*1</f>
        <v>#DIV/0!</v>
      </c>
      <c r="I119" s="30"/>
      <c r="J119" s="157">
        <v>0</v>
      </c>
      <c r="K119" s="158" t="e">
        <f>+J119/J$118*1</f>
        <v>#DIV/0!</v>
      </c>
      <c r="L119" s="42"/>
      <c r="M119" s="157">
        <v>0</v>
      </c>
      <c r="N119" s="158" t="e">
        <f>+M119/M$118*1</f>
        <v>#DIV/0!</v>
      </c>
      <c r="O119" s="30"/>
      <c r="P119" s="70">
        <f>+D119+G119+J119+M119</f>
        <v>0</v>
      </c>
      <c r="Q119" s="71">
        <f>+P119/P118</f>
        <v>0</v>
      </c>
    </row>
    <row r="120" spans="1:17" x14ac:dyDescent="0.25">
      <c r="B120" s="39" t="s">
        <v>252</v>
      </c>
      <c r="C120" s="30"/>
      <c r="D120" s="6">
        <v>4</v>
      </c>
      <c r="E120" s="8">
        <f>+D120/D$118*1</f>
        <v>0.11764705882352941</v>
      </c>
      <c r="F120" s="30"/>
      <c r="G120" s="165">
        <v>0</v>
      </c>
      <c r="H120" s="158" t="e">
        <f>+G120/G$118*1</f>
        <v>#DIV/0!</v>
      </c>
      <c r="I120" s="30"/>
      <c r="J120" s="165">
        <v>0</v>
      </c>
      <c r="K120" s="158" t="e">
        <f>+J120/J$118*1</f>
        <v>#DIV/0!</v>
      </c>
      <c r="L120" s="42"/>
      <c r="M120" s="165">
        <v>0</v>
      </c>
      <c r="N120" s="158" t="e">
        <f>+M120/M$118*1</f>
        <v>#DIV/0!</v>
      </c>
      <c r="O120" s="30"/>
      <c r="P120" s="70">
        <f t="shared" ref="P120:P121" si="56">+D120+G120+J120+M120</f>
        <v>4</v>
      </c>
      <c r="Q120" s="75">
        <f>+P120/P118</f>
        <v>0.11764705882352941</v>
      </c>
    </row>
    <row r="121" spans="1:17" ht="15" thickBot="1" x14ac:dyDescent="0.3">
      <c r="B121" s="40" t="s">
        <v>253</v>
      </c>
      <c r="C121" s="30"/>
      <c r="D121" s="9">
        <v>30</v>
      </c>
      <c r="E121" s="10">
        <f>+D121/D$118*1</f>
        <v>0.88235294117647056</v>
      </c>
      <c r="F121" s="30"/>
      <c r="G121" s="159">
        <v>0</v>
      </c>
      <c r="H121" s="160" t="e">
        <f>+G121/G$118*1</f>
        <v>#DIV/0!</v>
      </c>
      <c r="I121" s="30"/>
      <c r="J121" s="159">
        <v>0</v>
      </c>
      <c r="K121" s="160" t="e">
        <f>+J121/J$118*1</f>
        <v>#DIV/0!</v>
      </c>
      <c r="L121" s="42"/>
      <c r="M121" s="159">
        <v>0</v>
      </c>
      <c r="N121" s="160" t="e">
        <f>+M121/M$118*1</f>
        <v>#DIV/0!</v>
      </c>
      <c r="O121" s="30"/>
      <c r="P121" s="72">
        <f t="shared" si="56"/>
        <v>30</v>
      </c>
      <c r="Q121" s="73">
        <f>+P121/P118</f>
        <v>0.88235294117647056</v>
      </c>
    </row>
    <row r="123" spans="1:17" x14ac:dyDescent="0.3">
      <c r="A123" s="27"/>
    </row>
    <row r="125" spans="1:17" x14ac:dyDescent="0.3">
      <c r="A125" s="27"/>
    </row>
    <row r="128" spans="1:17" x14ac:dyDescent="0.3">
      <c r="A128" s="27"/>
    </row>
    <row r="131" spans="1:1" x14ac:dyDescent="0.3">
      <c r="A131" s="27"/>
    </row>
    <row r="132" spans="1:1" x14ac:dyDescent="0.3">
      <c r="A132" s="27"/>
    </row>
    <row r="135" spans="1:1" x14ac:dyDescent="0.3">
      <c r="A135" s="26"/>
    </row>
    <row r="138" spans="1:1" x14ac:dyDescent="0.3">
      <c r="A138" s="26"/>
    </row>
    <row r="141" spans="1:1" x14ac:dyDescent="0.3">
      <c r="A141" s="26"/>
    </row>
    <row r="144" spans="1:1" x14ac:dyDescent="0.3">
      <c r="A144" s="26"/>
    </row>
    <row r="148" spans="1:1" x14ac:dyDescent="0.3">
      <c r="A148" s="27"/>
    </row>
    <row r="151" spans="1:1" x14ac:dyDescent="0.3">
      <c r="A151" s="26"/>
    </row>
    <row r="154" spans="1:1" x14ac:dyDescent="0.3">
      <c r="A154" s="26"/>
    </row>
    <row r="157" spans="1:1" x14ac:dyDescent="0.3">
      <c r="A157" s="26"/>
    </row>
    <row r="160" spans="1:1" x14ac:dyDescent="0.3">
      <c r="A160" s="26"/>
    </row>
    <row r="164" spans="1:1" x14ac:dyDescent="0.3">
      <c r="A164" s="27"/>
    </row>
    <row r="167" spans="1:1" x14ac:dyDescent="0.3">
      <c r="A167" s="26"/>
    </row>
    <row r="170" spans="1:1" x14ac:dyDescent="0.3">
      <c r="A170" s="26"/>
    </row>
    <row r="173" spans="1:1" x14ac:dyDescent="0.3">
      <c r="A173" s="26"/>
    </row>
    <row r="176" spans="1:1" x14ac:dyDescent="0.3">
      <c r="A176" s="26"/>
    </row>
    <row r="180" spans="1:1" x14ac:dyDescent="0.3">
      <c r="A180" s="27"/>
    </row>
    <row r="183" spans="1:1" x14ac:dyDescent="0.3">
      <c r="A183" s="26"/>
    </row>
    <row r="186" spans="1:1" x14ac:dyDescent="0.3">
      <c r="A186" s="26"/>
    </row>
    <row r="189" spans="1:1" x14ac:dyDescent="0.3">
      <c r="A189" s="26"/>
    </row>
    <row r="192" spans="1:1" x14ac:dyDescent="0.3">
      <c r="A192" s="26"/>
    </row>
    <row r="195" spans="1:1" x14ac:dyDescent="0.3">
      <c r="A195" s="26"/>
    </row>
    <row r="196" spans="1:1" x14ac:dyDescent="0.3">
      <c r="A196" s="27"/>
    </row>
    <row r="199" spans="1:1" x14ac:dyDescent="0.3">
      <c r="A199" s="26"/>
    </row>
    <row r="202" spans="1:1" x14ac:dyDescent="0.3">
      <c r="A202" s="26"/>
    </row>
    <row r="205" spans="1:1" x14ac:dyDescent="0.3">
      <c r="A205" s="26"/>
    </row>
    <row r="208" spans="1:1" x14ac:dyDescent="0.3">
      <c r="A208" s="26"/>
    </row>
    <row r="212" spans="1:1" x14ac:dyDescent="0.3">
      <c r="A212" s="27"/>
    </row>
    <row r="215" spans="1:1" x14ac:dyDescent="0.3">
      <c r="A215" s="26"/>
    </row>
    <row r="218" spans="1:1" x14ac:dyDescent="0.3">
      <c r="A218" s="26"/>
    </row>
    <row r="221" spans="1:1" x14ac:dyDescent="0.3">
      <c r="A221" s="26"/>
    </row>
    <row r="224" spans="1:1" x14ac:dyDescent="0.3">
      <c r="A224" s="26"/>
    </row>
    <row r="228" spans="1:1" x14ac:dyDescent="0.3">
      <c r="A228" s="27"/>
    </row>
    <row r="231" spans="1:1" x14ac:dyDescent="0.3">
      <c r="A231" s="26"/>
    </row>
    <row r="234" spans="1:1" x14ac:dyDescent="0.3">
      <c r="A234" s="26"/>
    </row>
    <row r="237" spans="1:1" x14ac:dyDescent="0.3">
      <c r="A237" s="26"/>
    </row>
    <row r="240" spans="1:1" x14ac:dyDescent="0.3">
      <c r="A240" s="26"/>
    </row>
    <row r="244" spans="1:1" x14ac:dyDescent="0.3">
      <c r="A244" s="27"/>
    </row>
    <row r="247" spans="1:1" x14ac:dyDescent="0.3">
      <c r="A247" s="26"/>
    </row>
    <row r="250" spans="1:1" x14ac:dyDescent="0.3">
      <c r="A250" s="26"/>
    </row>
  </sheetData>
  <mergeCells count="5">
    <mergeCell ref="J6:K6"/>
    <mergeCell ref="P6:Q6"/>
    <mergeCell ref="D6:E6"/>
    <mergeCell ref="G6:H6"/>
    <mergeCell ref="M6:N6"/>
  </mergeCells>
  <printOptions horizontalCentered="1" verticalCentered="1"/>
  <pageMargins left="0.7" right="0.7" top="0.75" bottom="0.75" header="0.3" footer="0.3"/>
  <pageSetup scale="1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4:M3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P13" sqref="P13"/>
    </sheetView>
  </sheetViews>
  <sheetFormatPr baseColWidth="10" defaultColWidth="11.44140625" defaultRowHeight="14.4" x14ac:dyDescent="0.3"/>
  <cols>
    <col min="1" max="1" width="2.6640625" style="24" customWidth="1"/>
    <col min="2" max="2" width="42.6640625" style="25" customWidth="1"/>
    <col min="3" max="3" width="1.5546875" style="3" customWidth="1"/>
    <col min="4" max="5" width="9.44140625" style="23" customWidth="1"/>
    <col min="6" max="6" width="1.44140625" style="3" customWidth="1"/>
    <col min="7" max="8" width="9.44140625" style="23" customWidth="1"/>
    <col min="9" max="9" width="1.33203125" style="3" customWidth="1"/>
    <col min="10" max="11" width="9.44140625" style="23" customWidth="1"/>
    <col min="12" max="13" width="1.33203125" style="3" customWidth="1"/>
    <col min="14" max="16384" width="11.44140625" style="24"/>
  </cols>
  <sheetData>
    <row r="4" spans="2:13" ht="21" x14ac:dyDescent="0.4">
      <c r="B4" s="28" t="s">
        <v>98</v>
      </c>
    </row>
    <row r="5" spans="2:13" ht="4.5" customHeight="1" thickBot="1" x14ac:dyDescent="0.35"/>
    <row r="6" spans="2:13" ht="41.25" customHeight="1" thickBot="1" x14ac:dyDescent="0.35">
      <c r="B6" s="84" t="s">
        <v>27</v>
      </c>
      <c r="C6" s="30"/>
      <c r="D6" s="170" t="s">
        <v>103</v>
      </c>
      <c r="E6" s="171"/>
      <c r="F6" s="30"/>
      <c r="G6" s="170" t="s">
        <v>104</v>
      </c>
      <c r="H6" s="171"/>
      <c r="I6" s="30"/>
      <c r="J6" s="170" t="s">
        <v>105</v>
      </c>
      <c r="K6" s="171"/>
      <c r="L6" s="30"/>
      <c r="M6" s="30"/>
    </row>
    <row r="7" spans="2:13" ht="24.6" thickBot="1" x14ac:dyDescent="0.35">
      <c r="B7" s="87" t="s">
        <v>181</v>
      </c>
      <c r="C7" s="30"/>
      <c r="D7" s="85">
        <f>SUM(D8:D12)</f>
        <v>208</v>
      </c>
      <c r="E7" s="86">
        <f>SUM(E8:E12)</f>
        <v>1</v>
      </c>
      <c r="F7" s="30"/>
      <c r="G7" s="85">
        <f>SUM(G8:G12)</f>
        <v>202</v>
      </c>
      <c r="H7" s="86">
        <f>SUM(H8:H12)</f>
        <v>1</v>
      </c>
      <c r="I7" s="30"/>
      <c r="J7" s="85">
        <f>SUM(J8:J12)</f>
        <v>191</v>
      </c>
      <c r="K7" s="86">
        <f>SUM(K8:K12)</f>
        <v>1</v>
      </c>
      <c r="L7" s="30"/>
      <c r="M7" s="30"/>
    </row>
    <row r="8" spans="2:13" x14ac:dyDescent="0.3">
      <c r="B8" s="16" t="s">
        <v>1</v>
      </c>
      <c r="C8" s="30"/>
      <c r="D8" s="1">
        <v>2</v>
      </c>
      <c r="E8" s="2">
        <f>+D8/D$7*1</f>
        <v>9.6153846153846159E-3</v>
      </c>
      <c r="F8" s="30"/>
      <c r="G8" s="1">
        <v>3</v>
      </c>
      <c r="H8" s="2">
        <f>+G8/G$7*1</f>
        <v>1.4851485148514851E-2</v>
      </c>
      <c r="I8" s="30"/>
      <c r="J8" s="1">
        <v>3</v>
      </c>
      <c r="K8" s="2">
        <f>+J8/J$7*1</f>
        <v>1.5706806282722512E-2</v>
      </c>
      <c r="L8" s="30"/>
      <c r="M8" s="30"/>
    </row>
    <row r="9" spans="2:13" x14ac:dyDescent="0.3">
      <c r="B9" s="16" t="s">
        <v>2</v>
      </c>
      <c r="C9" s="30"/>
      <c r="D9" s="4">
        <v>3</v>
      </c>
      <c r="E9" s="2">
        <f t="shared" ref="E9:E12" si="0">+D9/D$7*1</f>
        <v>1.4423076923076924E-2</v>
      </c>
      <c r="F9" s="30"/>
      <c r="G9" s="4">
        <v>1</v>
      </c>
      <c r="H9" s="2">
        <f t="shared" ref="H9:H12" si="1">+G9/G$7*1</f>
        <v>4.9504950495049506E-3</v>
      </c>
      <c r="I9" s="30"/>
      <c r="J9" s="4">
        <v>1</v>
      </c>
      <c r="K9" s="2">
        <f t="shared" ref="K9:K12" si="2">+J9/J$7*1</f>
        <v>5.235602094240838E-3</v>
      </c>
      <c r="L9" s="30"/>
      <c r="M9" s="30"/>
    </row>
    <row r="10" spans="2:13" x14ac:dyDescent="0.3">
      <c r="B10" s="13" t="s">
        <v>3</v>
      </c>
      <c r="C10" s="30"/>
      <c r="D10" s="1">
        <v>13</v>
      </c>
      <c r="E10" s="2">
        <f t="shared" si="0"/>
        <v>6.25E-2</v>
      </c>
      <c r="F10" s="30"/>
      <c r="G10" s="1">
        <v>15</v>
      </c>
      <c r="H10" s="2">
        <f t="shared" si="1"/>
        <v>7.4257425742574254E-2</v>
      </c>
      <c r="I10" s="30"/>
      <c r="J10" s="1">
        <v>6</v>
      </c>
      <c r="K10" s="2">
        <f t="shared" si="2"/>
        <v>3.1413612565445025E-2</v>
      </c>
      <c r="L10" s="30"/>
      <c r="M10" s="30"/>
    </row>
    <row r="11" spans="2:13" x14ac:dyDescent="0.3">
      <c r="B11" s="16" t="s">
        <v>4</v>
      </c>
      <c r="C11" s="30"/>
      <c r="D11" s="4">
        <v>58</v>
      </c>
      <c r="E11" s="2">
        <f t="shared" si="0"/>
        <v>0.27884615384615385</v>
      </c>
      <c r="F11" s="30"/>
      <c r="G11" s="4">
        <v>59</v>
      </c>
      <c r="H11" s="2">
        <f t="shared" si="1"/>
        <v>0.29207920792079206</v>
      </c>
      <c r="I11" s="30"/>
      <c r="J11" s="4">
        <v>100</v>
      </c>
      <c r="K11" s="2">
        <f t="shared" si="2"/>
        <v>0.52356020942408377</v>
      </c>
      <c r="L11" s="30"/>
      <c r="M11" s="30"/>
    </row>
    <row r="12" spans="2:13" ht="15" thickBot="1" x14ac:dyDescent="0.35">
      <c r="B12" s="17" t="s">
        <v>5</v>
      </c>
      <c r="C12" s="30"/>
      <c r="D12" s="5">
        <v>132</v>
      </c>
      <c r="E12" s="63">
        <f t="shared" si="0"/>
        <v>0.63461538461538458</v>
      </c>
      <c r="F12" s="30"/>
      <c r="G12" s="5">
        <v>124</v>
      </c>
      <c r="H12" s="63">
        <f t="shared" si="1"/>
        <v>0.61386138613861385</v>
      </c>
      <c r="I12" s="30"/>
      <c r="J12" s="5">
        <v>81</v>
      </c>
      <c r="K12" s="63">
        <f t="shared" si="2"/>
        <v>0.42408376963350786</v>
      </c>
      <c r="L12" s="30"/>
      <c r="M12" s="30"/>
    </row>
    <row r="13" spans="2:13" ht="15" thickBot="1" x14ac:dyDescent="0.35">
      <c r="B13" s="118"/>
      <c r="C13" s="30"/>
      <c r="D13" s="119"/>
      <c r="E13" s="120"/>
      <c r="F13" s="30"/>
      <c r="G13" s="119"/>
      <c r="H13" s="120"/>
      <c r="I13" s="30"/>
      <c r="J13" s="119"/>
      <c r="K13" s="120"/>
      <c r="L13" s="30"/>
      <c r="M13" s="30"/>
    </row>
    <row r="14" spans="2:13" ht="15.75" customHeight="1" thickBot="1" x14ac:dyDescent="0.35">
      <c r="B14" s="87" t="s">
        <v>182</v>
      </c>
      <c r="C14" s="30"/>
      <c r="D14" s="85">
        <f>SUM(D15:D22)</f>
        <v>208</v>
      </c>
      <c r="E14" s="86">
        <f>SUM(E15:E22)</f>
        <v>1</v>
      </c>
      <c r="F14" s="30"/>
      <c r="G14" s="85">
        <f>SUM(G15:G22)</f>
        <v>202</v>
      </c>
      <c r="H14" s="86">
        <f>SUM(H15:H22)</f>
        <v>1</v>
      </c>
      <c r="I14" s="30"/>
      <c r="J14" s="85">
        <f>SUM(J15:J30)</f>
        <v>191</v>
      </c>
      <c r="K14" s="86">
        <f>SUM(K15:K22)</f>
        <v>0.98429319371727741</v>
      </c>
      <c r="L14" s="30"/>
      <c r="M14" s="30"/>
    </row>
    <row r="15" spans="2:13" ht="23.4" x14ac:dyDescent="0.3">
      <c r="B15" s="16" t="s">
        <v>175</v>
      </c>
      <c r="C15" s="30"/>
      <c r="D15" s="1">
        <v>99</v>
      </c>
      <c r="E15" s="2">
        <f>+D15/D$14*1</f>
        <v>0.47596153846153844</v>
      </c>
      <c r="F15" s="30"/>
      <c r="G15" s="1">
        <v>46</v>
      </c>
      <c r="H15" s="2">
        <f>+G15/G$14*1</f>
        <v>0.22772277227722773</v>
      </c>
      <c r="I15" s="30"/>
      <c r="J15" s="1">
        <v>116</v>
      </c>
      <c r="K15" s="2">
        <f>+J15/J$14*1</f>
        <v>0.60732984293193715</v>
      </c>
      <c r="L15" s="30"/>
      <c r="M15" s="30"/>
    </row>
    <row r="16" spans="2:13" x14ac:dyDescent="0.3">
      <c r="B16" s="16" t="s">
        <v>176</v>
      </c>
      <c r="C16" s="30"/>
      <c r="D16" s="4">
        <v>20</v>
      </c>
      <c r="E16" s="2">
        <f t="shared" ref="E16:E22" si="3">+D16/D$14*1</f>
        <v>9.6153846153846159E-2</v>
      </c>
      <c r="F16" s="30"/>
      <c r="G16" s="4">
        <v>23</v>
      </c>
      <c r="H16" s="2">
        <f t="shared" ref="H16:H22" si="4">+G16/G$14*1</f>
        <v>0.11386138613861387</v>
      </c>
      <c r="I16" s="30"/>
      <c r="J16" s="4">
        <v>25</v>
      </c>
      <c r="K16" s="2">
        <f t="shared" ref="K16:K22" si="5">+J16/J$14*1</f>
        <v>0.13089005235602094</v>
      </c>
      <c r="L16" s="30"/>
      <c r="M16" s="30"/>
    </row>
    <row r="17" spans="2:13" x14ac:dyDescent="0.3">
      <c r="B17" s="16" t="s">
        <v>177</v>
      </c>
      <c r="C17" s="30"/>
      <c r="D17" s="1">
        <v>19</v>
      </c>
      <c r="E17" s="2">
        <f t="shared" si="3"/>
        <v>9.1346153846153841E-2</v>
      </c>
      <c r="F17" s="30"/>
      <c r="G17" s="1">
        <v>14</v>
      </c>
      <c r="H17" s="2">
        <f t="shared" si="4"/>
        <v>6.9306930693069313E-2</v>
      </c>
      <c r="I17" s="30"/>
      <c r="J17" s="1">
        <v>10</v>
      </c>
      <c r="K17" s="2">
        <f t="shared" si="5"/>
        <v>5.2356020942408377E-2</v>
      </c>
      <c r="L17" s="30"/>
      <c r="M17" s="30"/>
    </row>
    <row r="18" spans="2:13" x14ac:dyDescent="0.3">
      <c r="B18" s="16" t="s">
        <v>178</v>
      </c>
      <c r="C18" s="30"/>
      <c r="D18" s="4">
        <v>11</v>
      </c>
      <c r="E18" s="2">
        <f t="shared" si="3"/>
        <v>5.2884615384615384E-2</v>
      </c>
      <c r="F18" s="30"/>
      <c r="G18" s="4">
        <v>9</v>
      </c>
      <c r="H18" s="2">
        <f t="shared" si="4"/>
        <v>4.4554455445544552E-2</v>
      </c>
      <c r="I18" s="30"/>
      <c r="J18" s="4">
        <v>5</v>
      </c>
      <c r="K18" s="2">
        <f t="shared" si="5"/>
        <v>2.6178010471204188E-2</v>
      </c>
      <c r="L18" s="30"/>
      <c r="M18" s="30"/>
    </row>
    <row r="19" spans="2:13" x14ac:dyDescent="0.3">
      <c r="B19" s="16" t="s">
        <v>179</v>
      </c>
      <c r="C19" s="30"/>
      <c r="D19" s="121">
        <v>24</v>
      </c>
      <c r="E19" s="2">
        <f t="shared" si="3"/>
        <v>0.11538461538461539</v>
      </c>
      <c r="F19" s="30"/>
      <c r="G19" s="121">
        <v>61</v>
      </c>
      <c r="H19" s="2">
        <f t="shared" si="4"/>
        <v>0.30198019801980197</v>
      </c>
      <c r="I19" s="30"/>
      <c r="J19" s="121">
        <v>16</v>
      </c>
      <c r="K19" s="2">
        <f t="shared" si="5"/>
        <v>8.3769633507853408E-2</v>
      </c>
      <c r="L19" s="30"/>
      <c r="M19" s="30"/>
    </row>
    <row r="20" spans="2:13" x14ac:dyDescent="0.3">
      <c r="B20" s="16" t="s">
        <v>180</v>
      </c>
      <c r="C20" s="30"/>
      <c r="D20" s="122">
        <v>9</v>
      </c>
      <c r="E20" s="2">
        <f t="shared" si="3"/>
        <v>4.3269230769230768E-2</v>
      </c>
      <c r="F20" s="30"/>
      <c r="G20" s="122">
        <v>23</v>
      </c>
      <c r="H20" s="2">
        <f t="shared" si="4"/>
        <v>0.11386138613861387</v>
      </c>
      <c r="I20" s="30"/>
      <c r="J20" s="122">
        <v>5</v>
      </c>
      <c r="K20" s="2">
        <f t="shared" si="5"/>
        <v>2.6178010471204188E-2</v>
      </c>
      <c r="L20" s="30"/>
      <c r="M20" s="30"/>
    </row>
    <row r="21" spans="2:13" x14ac:dyDescent="0.3">
      <c r="B21" s="16" t="s">
        <v>257</v>
      </c>
      <c r="C21" s="30"/>
      <c r="D21" s="4">
        <v>4</v>
      </c>
      <c r="E21" s="2">
        <f t="shared" si="3"/>
        <v>1.9230769230769232E-2</v>
      </c>
      <c r="F21" s="30"/>
      <c r="G21" s="4">
        <v>0</v>
      </c>
      <c r="H21" s="2">
        <f t="shared" si="4"/>
        <v>0</v>
      </c>
      <c r="I21" s="30"/>
      <c r="J21" s="4">
        <v>6</v>
      </c>
      <c r="K21" s="2">
        <f t="shared" si="5"/>
        <v>3.1413612565445025E-2</v>
      </c>
      <c r="L21" s="30"/>
      <c r="M21" s="30"/>
    </row>
    <row r="22" spans="2:13" ht="15" thickBot="1" x14ac:dyDescent="0.35">
      <c r="B22" s="14" t="s">
        <v>258</v>
      </c>
      <c r="C22" s="45"/>
      <c r="D22" s="9">
        <v>22</v>
      </c>
      <c r="E22" s="12">
        <f t="shared" si="3"/>
        <v>0.10576923076923077</v>
      </c>
      <c r="F22" s="45"/>
      <c r="G22" s="9">
        <v>26</v>
      </c>
      <c r="H22" s="12">
        <f t="shared" si="4"/>
        <v>0.12871287128712872</v>
      </c>
      <c r="I22" s="45"/>
      <c r="J22" s="9">
        <v>5</v>
      </c>
      <c r="K22" s="12">
        <f t="shared" si="5"/>
        <v>2.6178010471204188E-2</v>
      </c>
      <c r="L22" s="45"/>
      <c r="M22" s="30"/>
    </row>
    <row r="23" spans="2:13" x14ac:dyDescent="0.3">
      <c r="B23" s="136" t="s">
        <v>259</v>
      </c>
      <c r="C23" s="45"/>
      <c r="D23" s="137">
        <v>3</v>
      </c>
      <c r="E23" s="138">
        <f>+D23/D$14*1</f>
        <v>1.4423076923076924E-2</v>
      </c>
      <c r="F23" s="45"/>
      <c r="G23" s="137">
        <v>0</v>
      </c>
      <c r="H23" s="138">
        <f>+G23/G$14*1</f>
        <v>0</v>
      </c>
      <c r="I23" s="45"/>
      <c r="J23" s="137">
        <v>0</v>
      </c>
      <c r="K23" s="138">
        <f>+J23/J$14*1</f>
        <v>0</v>
      </c>
      <c r="L23" s="45"/>
      <c r="M23" s="30"/>
    </row>
    <row r="24" spans="2:13" x14ac:dyDescent="0.3">
      <c r="B24" s="139" t="s">
        <v>260</v>
      </c>
      <c r="C24" s="45"/>
      <c r="D24" s="140">
        <v>1</v>
      </c>
      <c r="E24" s="138">
        <f t="shared" ref="E24:E30" si="6">+D24/D$14*1</f>
        <v>4.807692307692308E-3</v>
      </c>
      <c r="F24" s="45"/>
      <c r="G24" s="140">
        <v>0</v>
      </c>
      <c r="H24" s="138">
        <f t="shared" ref="H24:H30" si="7">+G24/G$14*1</f>
        <v>0</v>
      </c>
      <c r="I24" s="45"/>
      <c r="J24" s="140">
        <v>0</v>
      </c>
      <c r="K24" s="138">
        <f t="shared" ref="K24:K30" si="8">+J24/J$14*1</f>
        <v>0</v>
      </c>
      <c r="L24" s="45"/>
      <c r="M24" s="30"/>
    </row>
    <row r="25" spans="2:13" ht="24" x14ac:dyDescent="0.3">
      <c r="B25" s="139" t="s">
        <v>261</v>
      </c>
      <c r="C25" s="45"/>
      <c r="D25" s="137">
        <v>3</v>
      </c>
      <c r="E25" s="138">
        <f t="shared" si="6"/>
        <v>1.4423076923076924E-2</v>
      </c>
      <c r="F25" s="45"/>
      <c r="G25" s="137">
        <v>0</v>
      </c>
      <c r="H25" s="138">
        <f t="shared" si="7"/>
        <v>0</v>
      </c>
      <c r="I25" s="45"/>
      <c r="J25" s="137">
        <v>3</v>
      </c>
      <c r="K25" s="138">
        <f t="shared" si="8"/>
        <v>1.5706806282722512E-2</v>
      </c>
      <c r="L25" s="45"/>
      <c r="M25" s="30"/>
    </row>
    <row r="26" spans="2:13" x14ac:dyDescent="0.3">
      <c r="B26" s="139" t="s">
        <v>262</v>
      </c>
      <c r="C26" s="45"/>
      <c r="D26" s="140">
        <v>0</v>
      </c>
      <c r="E26" s="138">
        <f t="shared" si="6"/>
        <v>0</v>
      </c>
      <c r="F26" s="45"/>
      <c r="G26" s="140">
        <v>0</v>
      </c>
      <c r="H26" s="138">
        <f t="shared" si="7"/>
        <v>0</v>
      </c>
      <c r="I26" s="45"/>
      <c r="J26" s="140">
        <v>0</v>
      </c>
      <c r="K26" s="138">
        <f t="shared" si="8"/>
        <v>0</v>
      </c>
      <c r="L26" s="45"/>
      <c r="M26" s="30"/>
    </row>
    <row r="27" spans="2:13" x14ac:dyDescent="0.3">
      <c r="B27" s="139" t="s">
        <v>263</v>
      </c>
      <c r="C27" s="45"/>
      <c r="D27" s="141">
        <v>0</v>
      </c>
      <c r="E27" s="138">
        <f t="shared" si="6"/>
        <v>0</v>
      </c>
      <c r="F27" s="45"/>
      <c r="G27" s="141">
        <v>0</v>
      </c>
      <c r="H27" s="138">
        <f t="shared" si="7"/>
        <v>0</v>
      </c>
      <c r="I27" s="45"/>
      <c r="J27" s="141">
        <v>0</v>
      </c>
      <c r="K27" s="138">
        <f t="shared" si="8"/>
        <v>0</v>
      </c>
      <c r="L27" s="45"/>
      <c r="M27" s="30"/>
    </row>
    <row r="28" spans="2:13" x14ac:dyDescent="0.3">
      <c r="B28" s="139" t="s">
        <v>264</v>
      </c>
      <c r="C28" s="45"/>
      <c r="D28" s="142">
        <v>0</v>
      </c>
      <c r="E28" s="138">
        <f t="shared" si="6"/>
        <v>0</v>
      </c>
      <c r="F28" s="45"/>
      <c r="G28" s="142">
        <v>0</v>
      </c>
      <c r="H28" s="138">
        <f t="shared" si="7"/>
        <v>0</v>
      </c>
      <c r="I28" s="45"/>
      <c r="J28" s="142">
        <v>0</v>
      </c>
      <c r="K28" s="138">
        <f t="shared" si="8"/>
        <v>0</v>
      </c>
      <c r="L28" s="45"/>
      <c r="M28" s="30"/>
    </row>
    <row r="29" spans="2:13" x14ac:dyDescent="0.3">
      <c r="B29" s="139" t="s">
        <v>265</v>
      </c>
      <c r="C29" s="45"/>
      <c r="D29" s="140">
        <v>0</v>
      </c>
      <c r="E29" s="138">
        <f t="shared" si="6"/>
        <v>0</v>
      </c>
      <c r="F29" s="45"/>
      <c r="G29" s="140">
        <v>0</v>
      </c>
      <c r="H29" s="138">
        <f t="shared" si="7"/>
        <v>0</v>
      </c>
      <c r="I29" s="45"/>
      <c r="J29" s="140">
        <v>0</v>
      </c>
      <c r="K29" s="138">
        <f t="shared" si="8"/>
        <v>0</v>
      </c>
      <c r="L29" s="45"/>
      <c r="M29" s="30"/>
    </row>
    <row r="30" spans="2:13" ht="15" thickBot="1" x14ac:dyDescent="0.35">
      <c r="B30" s="143" t="s">
        <v>266</v>
      </c>
      <c r="C30" s="45"/>
      <c r="D30" s="144">
        <v>6</v>
      </c>
      <c r="E30" s="145">
        <f t="shared" si="6"/>
        <v>2.8846153846153848E-2</v>
      </c>
      <c r="F30" s="45"/>
      <c r="G30" s="144">
        <v>0</v>
      </c>
      <c r="H30" s="145">
        <f t="shared" si="7"/>
        <v>0</v>
      </c>
      <c r="I30" s="45"/>
      <c r="J30" s="144">
        <v>0</v>
      </c>
      <c r="K30" s="145">
        <f t="shared" si="8"/>
        <v>0</v>
      </c>
      <c r="L30" s="45"/>
      <c r="M30" s="30"/>
    </row>
    <row r="31" spans="2:13" ht="15" thickBot="1" x14ac:dyDescent="0.35">
      <c r="B31" s="118"/>
      <c r="C31" s="30"/>
      <c r="D31" s="119"/>
      <c r="E31" s="120"/>
      <c r="F31" s="30"/>
      <c r="G31" s="119"/>
      <c r="H31" s="120"/>
      <c r="I31" s="30"/>
      <c r="J31" s="119"/>
      <c r="K31" s="120"/>
      <c r="L31" s="30"/>
      <c r="M31" s="30"/>
    </row>
    <row r="32" spans="2:13" ht="15" thickBot="1" x14ac:dyDescent="0.35">
      <c r="B32" s="87" t="s">
        <v>183</v>
      </c>
      <c r="C32" s="30"/>
      <c r="D32" s="85">
        <f>SUM(D33:D35)</f>
        <v>208</v>
      </c>
      <c r="E32" s="86">
        <f>SUM(E33:E35)</f>
        <v>1</v>
      </c>
      <c r="F32" s="30"/>
      <c r="G32" s="85">
        <f>SUM(G33:G35)</f>
        <v>202</v>
      </c>
      <c r="H32" s="86">
        <f>SUM(H33:H35)</f>
        <v>1</v>
      </c>
      <c r="I32" s="30"/>
      <c r="J32" s="85">
        <f>SUM(J33:J35)</f>
        <v>191</v>
      </c>
      <c r="K32" s="86">
        <f>SUM(K33:K35)</f>
        <v>1</v>
      </c>
      <c r="L32" s="30"/>
      <c r="M32" s="30"/>
    </row>
    <row r="33" spans="2:13" x14ac:dyDescent="0.3">
      <c r="B33" s="15" t="s">
        <v>184</v>
      </c>
      <c r="C33" s="30"/>
      <c r="D33" s="1">
        <v>165</v>
      </c>
      <c r="E33" s="2">
        <f>+D33/D$32*1</f>
        <v>0.79326923076923073</v>
      </c>
      <c r="F33" s="30"/>
      <c r="G33" s="1">
        <v>153</v>
      </c>
      <c r="H33" s="2">
        <f>+G33/G$32*1</f>
        <v>0.75742574257425743</v>
      </c>
      <c r="I33" s="30"/>
      <c r="J33" s="1">
        <v>164</v>
      </c>
      <c r="K33" s="2">
        <f>+J33/J$32*1</f>
        <v>0.8586387434554974</v>
      </c>
      <c r="L33" s="30"/>
      <c r="M33" s="30"/>
    </row>
    <row r="34" spans="2:13" x14ac:dyDescent="0.3">
      <c r="B34" s="16" t="s">
        <v>185</v>
      </c>
      <c r="C34" s="30"/>
      <c r="D34" s="4">
        <v>19</v>
      </c>
      <c r="E34" s="2">
        <f t="shared" ref="E34:E35" si="9">+D34/D$32*1</f>
        <v>9.1346153846153841E-2</v>
      </c>
      <c r="F34" s="30"/>
      <c r="G34" s="4">
        <v>25</v>
      </c>
      <c r="H34" s="2">
        <f t="shared" ref="H34:H35" si="10">+G34/G$32*1</f>
        <v>0.12376237623762376</v>
      </c>
      <c r="I34" s="30"/>
      <c r="J34" s="4">
        <v>9</v>
      </c>
      <c r="K34" s="2">
        <f t="shared" ref="K34:K35" si="11">+J34/J$32*1</f>
        <v>4.712041884816754E-2</v>
      </c>
      <c r="L34" s="30"/>
      <c r="M34" s="30"/>
    </row>
    <row r="35" spans="2:13" ht="15" thickBot="1" x14ac:dyDescent="0.35">
      <c r="B35" s="14" t="s">
        <v>186</v>
      </c>
      <c r="C35" s="30"/>
      <c r="D35" s="64">
        <v>24</v>
      </c>
      <c r="E35" s="63">
        <f t="shared" si="9"/>
        <v>0.11538461538461539</v>
      </c>
      <c r="F35" s="30"/>
      <c r="G35" s="64">
        <v>24</v>
      </c>
      <c r="H35" s="63">
        <f t="shared" si="10"/>
        <v>0.11881188118811881</v>
      </c>
      <c r="I35" s="30"/>
      <c r="J35" s="64">
        <v>18</v>
      </c>
      <c r="K35" s="63">
        <f t="shared" si="11"/>
        <v>9.4240837696335081E-2</v>
      </c>
      <c r="L35" s="30"/>
      <c r="M35" s="30"/>
    </row>
    <row r="36" spans="2:13" ht="15" thickBot="1" x14ac:dyDescent="0.35">
      <c r="B36" s="118"/>
      <c r="C36" s="30"/>
      <c r="D36" s="119"/>
      <c r="E36" s="120"/>
      <c r="F36" s="30"/>
      <c r="G36" s="119"/>
      <c r="H36" s="120"/>
      <c r="I36" s="30"/>
      <c r="J36" s="119"/>
      <c r="K36" s="120"/>
      <c r="L36" s="30"/>
      <c r="M36" s="30"/>
    </row>
    <row r="37" spans="2:13" ht="24.6" thickBot="1" x14ac:dyDescent="0.35">
      <c r="B37" s="87" t="s">
        <v>187</v>
      </c>
      <c r="C37" s="30"/>
      <c r="D37" s="88">
        <f>SUM(D38:D39)</f>
        <v>208</v>
      </c>
      <c r="E37" s="91">
        <f>SUM(E38:E39)</f>
        <v>1</v>
      </c>
      <c r="F37" s="30"/>
      <c r="G37" s="88">
        <f>SUM(G38:G39)</f>
        <v>202</v>
      </c>
      <c r="H37" s="91">
        <f>SUM(H38:H39)</f>
        <v>1</v>
      </c>
      <c r="I37" s="30"/>
      <c r="J37" s="88">
        <f>SUM(J38:J39)</f>
        <v>191</v>
      </c>
      <c r="K37" s="91">
        <f>SUM(K38:K39)</f>
        <v>1</v>
      </c>
      <c r="L37" s="30"/>
      <c r="M37" s="30"/>
    </row>
    <row r="38" spans="2:13" x14ac:dyDescent="0.3">
      <c r="B38" s="13" t="s">
        <v>28</v>
      </c>
      <c r="C38" s="30"/>
      <c r="D38" s="7">
        <v>194</v>
      </c>
      <c r="E38" s="8">
        <f>+D38/D37</f>
        <v>0.93269230769230771</v>
      </c>
      <c r="F38" s="30"/>
      <c r="G38" s="7">
        <v>185</v>
      </c>
      <c r="H38" s="8">
        <f>+G38/G37</f>
        <v>0.91584158415841588</v>
      </c>
      <c r="I38" s="30"/>
      <c r="J38" s="7">
        <v>105</v>
      </c>
      <c r="K38" s="8">
        <f>+J38/J37</f>
        <v>0.54973821989528793</v>
      </c>
      <c r="L38" s="30"/>
      <c r="M38" s="30"/>
    </row>
    <row r="39" spans="2:13" ht="15" thickBot="1" x14ac:dyDescent="0.35">
      <c r="B39" s="37" t="s">
        <v>29</v>
      </c>
      <c r="C39" s="30"/>
      <c r="D39" s="18">
        <v>14</v>
      </c>
      <c r="E39" s="19">
        <f>+D39/D37</f>
        <v>6.7307692307692304E-2</v>
      </c>
      <c r="F39" s="30"/>
      <c r="G39" s="18">
        <v>17</v>
      </c>
      <c r="H39" s="19">
        <f>+G39/G37</f>
        <v>8.4158415841584164E-2</v>
      </c>
      <c r="I39" s="30"/>
      <c r="J39" s="18">
        <v>86</v>
      </c>
      <c r="K39" s="19">
        <f>+J39/J37</f>
        <v>0.45026178010471202</v>
      </c>
      <c r="L39" s="30"/>
      <c r="M39" s="30"/>
    </row>
    <row r="40" spans="2:13" ht="15" thickBot="1" x14ac:dyDescent="0.35">
      <c r="B40" s="125" t="s">
        <v>188</v>
      </c>
      <c r="C40" s="33"/>
      <c r="D40" s="92">
        <f>SUM(D41:D43)</f>
        <v>194</v>
      </c>
      <c r="E40" s="93">
        <f>SUM(E41:E43)</f>
        <v>1</v>
      </c>
      <c r="F40" s="33"/>
      <c r="G40" s="92">
        <f>SUM(G41:G43)</f>
        <v>202</v>
      </c>
      <c r="H40" s="93">
        <f>SUM(H41:H43)</f>
        <v>1</v>
      </c>
      <c r="I40" s="33"/>
      <c r="J40" s="92">
        <f>SUM(J41:J43)</f>
        <v>105</v>
      </c>
      <c r="K40" s="93">
        <f>SUM(K41:K43)</f>
        <v>1</v>
      </c>
      <c r="L40" s="33"/>
      <c r="M40" s="30"/>
    </row>
    <row r="41" spans="2:13" x14ac:dyDescent="0.3">
      <c r="B41" s="38" t="s">
        <v>30</v>
      </c>
      <c r="C41" s="30"/>
      <c r="D41" s="7">
        <v>3</v>
      </c>
      <c r="E41" s="8">
        <f>+D41/D$40*1</f>
        <v>1.5463917525773196E-2</v>
      </c>
      <c r="F41" s="30"/>
      <c r="G41" s="7">
        <v>15</v>
      </c>
      <c r="H41" s="8">
        <f>+G41/G$40*1</f>
        <v>7.4257425742574254E-2</v>
      </c>
      <c r="I41" s="30"/>
      <c r="J41" s="7">
        <v>6</v>
      </c>
      <c r="K41" s="8">
        <f>+J41/J$40*1</f>
        <v>5.7142857142857141E-2</v>
      </c>
      <c r="L41" s="30"/>
      <c r="M41" s="30"/>
    </row>
    <row r="42" spans="2:13" x14ac:dyDescent="0.3">
      <c r="B42" s="39" t="s">
        <v>31</v>
      </c>
      <c r="C42" s="30"/>
      <c r="D42" s="6">
        <v>42</v>
      </c>
      <c r="E42" s="8">
        <f>+D42/D$40*1</f>
        <v>0.21649484536082475</v>
      </c>
      <c r="F42" s="30"/>
      <c r="G42" s="6">
        <v>45</v>
      </c>
      <c r="H42" s="8">
        <f>+G42/G$40*1</f>
        <v>0.22277227722772278</v>
      </c>
      <c r="I42" s="30"/>
      <c r="J42" s="6">
        <v>10</v>
      </c>
      <c r="K42" s="8">
        <f>+J42/J$40*1</f>
        <v>9.5238095238095233E-2</v>
      </c>
      <c r="L42" s="30"/>
      <c r="M42" s="30"/>
    </row>
    <row r="43" spans="2:13" ht="15" thickBot="1" x14ac:dyDescent="0.35">
      <c r="B43" s="40" t="s">
        <v>32</v>
      </c>
      <c r="C43" s="30"/>
      <c r="D43" s="9">
        <v>149</v>
      </c>
      <c r="E43" s="10">
        <f>+D43/D$40*1</f>
        <v>0.76804123711340211</v>
      </c>
      <c r="F43" s="30"/>
      <c r="G43" s="9">
        <v>142</v>
      </c>
      <c r="H43" s="10">
        <f>+G43/G$40*1</f>
        <v>0.70297029702970293</v>
      </c>
      <c r="I43" s="30"/>
      <c r="J43" s="9">
        <v>89</v>
      </c>
      <c r="K43" s="10">
        <f>+J43/J$40*1</f>
        <v>0.84761904761904761</v>
      </c>
      <c r="L43" s="30"/>
      <c r="M43" s="30"/>
    </row>
    <row r="44" spans="2:13" ht="15" thickBot="1" x14ac:dyDescent="0.35">
      <c r="B44" s="118"/>
      <c r="C44" s="30"/>
      <c r="D44" s="119"/>
      <c r="E44" s="120"/>
      <c r="F44" s="30"/>
      <c r="G44" s="119"/>
      <c r="H44" s="120"/>
      <c r="I44" s="30"/>
      <c r="J44" s="119"/>
      <c r="K44" s="120"/>
      <c r="L44" s="30"/>
      <c r="M44" s="30"/>
    </row>
    <row r="45" spans="2:13" ht="24.6" thickBot="1" x14ac:dyDescent="0.35">
      <c r="B45" s="87" t="s">
        <v>191</v>
      </c>
      <c r="C45" s="30"/>
      <c r="D45" s="85">
        <f>SUM(D46:D47)</f>
        <v>208</v>
      </c>
      <c r="E45" s="86">
        <f>SUM(E46:E47)</f>
        <v>1</v>
      </c>
      <c r="F45" s="30"/>
      <c r="G45" s="85">
        <f>SUM(G46:G47)</f>
        <v>202</v>
      </c>
      <c r="H45" s="86">
        <f>SUM(H46:H47)</f>
        <v>1</v>
      </c>
      <c r="I45" s="30"/>
      <c r="J45" s="85">
        <f>SUM(J46:J47)</f>
        <v>191</v>
      </c>
      <c r="K45" s="86">
        <f>SUM(K46:K47)</f>
        <v>1</v>
      </c>
      <c r="L45" s="30"/>
      <c r="M45" s="30"/>
    </row>
    <row r="46" spans="2:13" x14ac:dyDescent="0.3">
      <c r="B46" s="126" t="s">
        <v>189</v>
      </c>
      <c r="C46" s="30"/>
      <c r="D46" s="1">
        <v>174</v>
      </c>
      <c r="E46" s="2">
        <f>+D46/D$45*1</f>
        <v>0.83653846153846156</v>
      </c>
      <c r="F46" s="30"/>
      <c r="G46" s="1">
        <v>166</v>
      </c>
      <c r="H46" s="2">
        <f>+G46/G$45*1</f>
        <v>0.82178217821782173</v>
      </c>
      <c r="I46" s="30"/>
      <c r="J46" s="1">
        <v>185</v>
      </c>
      <c r="K46" s="2">
        <f>+J46/J$45*1</f>
        <v>0.96858638743455494</v>
      </c>
      <c r="L46" s="30"/>
      <c r="M46" s="30"/>
    </row>
    <row r="47" spans="2:13" ht="15" thickBot="1" x14ac:dyDescent="0.35">
      <c r="B47" s="14" t="s">
        <v>190</v>
      </c>
      <c r="C47" s="30"/>
      <c r="D47" s="64">
        <v>34</v>
      </c>
      <c r="E47" s="63">
        <f>+D47/D$45*1</f>
        <v>0.16346153846153846</v>
      </c>
      <c r="F47" s="30"/>
      <c r="G47" s="64">
        <v>36</v>
      </c>
      <c r="H47" s="63">
        <f>+G47/G$45*1</f>
        <v>0.17821782178217821</v>
      </c>
      <c r="I47" s="30"/>
      <c r="J47" s="64">
        <v>6</v>
      </c>
      <c r="K47" s="63">
        <f>+J47/J$45*1</f>
        <v>3.1413612565445025E-2</v>
      </c>
      <c r="L47" s="30"/>
      <c r="M47" s="30"/>
    </row>
    <row r="48" spans="2:13" ht="15" thickBot="1" x14ac:dyDescent="0.35">
      <c r="B48" s="118"/>
      <c r="C48" s="30"/>
      <c r="D48" s="119"/>
      <c r="E48" s="120"/>
      <c r="F48" s="30"/>
      <c r="G48" s="119"/>
      <c r="H48" s="120"/>
      <c r="I48" s="30"/>
      <c r="J48" s="119"/>
      <c r="K48" s="120"/>
      <c r="L48" s="30"/>
      <c r="M48" s="30"/>
    </row>
    <row r="49" spans="2:13" ht="15" thickBot="1" x14ac:dyDescent="0.35">
      <c r="B49" s="87" t="s">
        <v>194</v>
      </c>
      <c r="C49" s="30"/>
      <c r="D49" s="85">
        <f>SUM(D50:D52)</f>
        <v>208</v>
      </c>
      <c r="E49" s="86">
        <f>SUM(E50:E52)</f>
        <v>0.99999999999999989</v>
      </c>
      <c r="F49" s="30"/>
      <c r="G49" s="85">
        <f>SUM(G50:G52)</f>
        <v>202</v>
      </c>
      <c r="H49" s="86">
        <f>SUM(H50:H52)</f>
        <v>1</v>
      </c>
      <c r="I49" s="30"/>
      <c r="J49" s="85">
        <f>SUM(J50:J52)</f>
        <v>191</v>
      </c>
      <c r="K49" s="86">
        <f>SUM(K50:K52)</f>
        <v>1</v>
      </c>
      <c r="L49" s="30"/>
      <c r="M49" s="30"/>
    </row>
    <row r="50" spans="2:13" x14ac:dyDescent="0.3">
      <c r="B50" s="126" t="s">
        <v>192</v>
      </c>
      <c r="C50" s="30"/>
      <c r="D50" s="1">
        <v>23</v>
      </c>
      <c r="E50" s="2">
        <f>+D50/D$49*1</f>
        <v>0.11057692307692307</v>
      </c>
      <c r="F50" s="30"/>
      <c r="G50" s="1">
        <v>22</v>
      </c>
      <c r="H50" s="2">
        <f>+G50/G$49*1</f>
        <v>0.10891089108910891</v>
      </c>
      <c r="I50" s="30"/>
      <c r="J50" s="1">
        <v>68</v>
      </c>
      <c r="K50" s="2">
        <f>+J50/J$49*1</f>
        <v>0.35602094240837695</v>
      </c>
      <c r="L50" s="30"/>
      <c r="M50" s="30"/>
    </row>
    <row r="51" spans="2:13" x14ac:dyDescent="0.3">
      <c r="B51" s="16" t="s">
        <v>193</v>
      </c>
      <c r="C51" s="30"/>
      <c r="D51" s="4">
        <v>152</v>
      </c>
      <c r="E51" s="2">
        <f>+D51/D$49*1</f>
        <v>0.73076923076923073</v>
      </c>
      <c r="F51" s="30"/>
      <c r="G51" s="4">
        <v>137</v>
      </c>
      <c r="H51" s="2">
        <f>+G51/G$49*1</f>
        <v>0.67821782178217827</v>
      </c>
      <c r="I51" s="30"/>
      <c r="J51" s="4">
        <v>88</v>
      </c>
      <c r="K51" s="2">
        <f>+J51/J$49*1</f>
        <v>0.4607329842931937</v>
      </c>
      <c r="L51" s="30"/>
      <c r="M51" s="30"/>
    </row>
    <row r="52" spans="2:13" ht="15" thickBot="1" x14ac:dyDescent="0.35">
      <c r="B52" s="17" t="s">
        <v>177</v>
      </c>
      <c r="C52" s="30"/>
      <c r="D52" s="64">
        <v>33</v>
      </c>
      <c r="E52" s="63">
        <f>+D52/D$49*1</f>
        <v>0.15865384615384615</v>
      </c>
      <c r="F52" s="30"/>
      <c r="G52" s="64">
        <v>43</v>
      </c>
      <c r="H52" s="63">
        <f>+G52/G$49*1</f>
        <v>0.21287128712871287</v>
      </c>
      <c r="I52" s="30"/>
      <c r="J52" s="64">
        <v>35</v>
      </c>
      <c r="K52" s="63">
        <f>+J52/J$49*1</f>
        <v>0.18324607329842932</v>
      </c>
      <c r="L52" s="30"/>
      <c r="M52" s="30"/>
    </row>
    <row r="53" spans="2:13" ht="15" thickBot="1" x14ac:dyDescent="0.35">
      <c r="B53" s="118"/>
      <c r="C53" s="30"/>
      <c r="D53" s="119"/>
      <c r="E53" s="120"/>
      <c r="F53" s="30"/>
      <c r="G53" s="119"/>
      <c r="H53" s="120"/>
      <c r="I53" s="30"/>
      <c r="J53" s="119"/>
      <c r="K53" s="120"/>
      <c r="L53" s="30"/>
      <c r="M53" s="30"/>
    </row>
    <row r="54" spans="2:13" ht="48.6" thickBot="1" x14ac:dyDescent="0.35">
      <c r="B54" s="87" t="s">
        <v>214</v>
      </c>
      <c r="C54" s="30"/>
      <c r="D54" s="85">
        <f>SUM(D55:D56)</f>
        <v>208</v>
      </c>
      <c r="E54" s="86">
        <f>SUM(E55:E56)</f>
        <v>1</v>
      </c>
      <c r="F54" s="30"/>
      <c r="G54" s="85">
        <f>SUM(G55:G56)</f>
        <v>202</v>
      </c>
      <c r="H54" s="86">
        <f>SUM(H55:H56)</f>
        <v>1</v>
      </c>
      <c r="I54" s="30"/>
      <c r="J54" s="85">
        <f>SUM(J55:J56)</f>
        <v>191</v>
      </c>
      <c r="K54" s="86">
        <f>SUM(K55:K56)</f>
        <v>1</v>
      </c>
      <c r="L54" s="30"/>
      <c r="M54" s="30"/>
    </row>
    <row r="55" spans="2:13" x14ac:dyDescent="0.3">
      <c r="B55" s="126" t="s">
        <v>189</v>
      </c>
      <c r="C55" s="30"/>
      <c r="D55" s="1">
        <v>184</v>
      </c>
      <c r="E55" s="2">
        <f>+D55/D$54*1</f>
        <v>0.88461538461538458</v>
      </c>
      <c r="F55" s="30"/>
      <c r="G55" s="1">
        <v>169</v>
      </c>
      <c r="H55" s="2">
        <f>+G55/G$54*1</f>
        <v>0.8366336633663366</v>
      </c>
      <c r="I55" s="30"/>
      <c r="J55" s="1">
        <v>188</v>
      </c>
      <c r="K55" s="2">
        <f>+J55/J$54*1</f>
        <v>0.98429319371727753</v>
      </c>
      <c r="L55" s="30"/>
      <c r="M55" s="30"/>
    </row>
    <row r="56" spans="2:13" ht="15" thickBot="1" x14ac:dyDescent="0.35">
      <c r="B56" s="14" t="s">
        <v>190</v>
      </c>
      <c r="C56" s="30"/>
      <c r="D56" s="64">
        <v>24</v>
      </c>
      <c r="E56" s="63">
        <f>+D56/D$54*1</f>
        <v>0.11538461538461539</v>
      </c>
      <c r="F56" s="30"/>
      <c r="G56" s="64">
        <v>33</v>
      </c>
      <c r="H56" s="63">
        <f>+G56/G$54*1</f>
        <v>0.16336633663366337</v>
      </c>
      <c r="I56" s="30"/>
      <c r="J56" s="64">
        <v>3</v>
      </c>
      <c r="K56" s="63">
        <f>+J56/J$54*1</f>
        <v>1.5706806282722512E-2</v>
      </c>
      <c r="L56" s="30"/>
      <c r="M56" s="30"/>
    </row>
    <row r="57" spans="2:13" ht="15" thickBot="1" x14ac:dyDescent="0.35">
      <c r="B57" s="118"/>
      <c r="C57" s="30"/>
      <c r="D57" s="119"/>
      <c r="E57" s="120"/>
      <c r="F57" s="30"/>
      <c r="G57" s="119"/>
      <c r="H57" s="120"/>
      <c r="I57" s="30"/>
      <c r="J57" s="119"/>
      <c r="K57" s="120"/>
      <c r="L57" s="30"/>
      <c r="M57" s="30"/>
    </row>
    <row r="58" spans="2:13" ht="15" thickBot="1" x14ac:dyDescent="0.35">
      <c r="B58" s="87" t="s">
        <v>195</v>
      </c>
      <c r="C58" s="30"/>
      <c r="D58" s="85">
        <f>SUM(D59:D63)</f>
        <v>208</v>
      </c>
      <c r="E58" s="86">
        <f>SUM(E59:E63)</f>
        <v>1</v>
      </c>
      <c r="F58" s="30"/>
      <c r="G58" s="85">
        <f>SUM(G59:G63)</f>
        <v>202</v>
      </c>
      <c r="H58" s="86">
        <f>SUM(H59:H63)</f>
        <v>1</v>
      </c>
      <c r="I58" s="30"/>
      <c r="J58" s="85">
        <f>SUM(J59:J63)</f>
        <v>191</v>
      </c>
      <c r="K58" s="86">
        <f>SUM(K59:K63)</f>
        <v>1</v>
      </c>
      <c r="L58" s="30"/>
      <c r="M58" s="30"/>
    </row>
    <row r="59" spans="2:13" x14ac:dyDescent="0.3">
      <c r="B59" s="16" t="s">
        <v>1</v>
      </c>
      <c r="C59" s="30"/>
      <c r="D59" s="1">
        <v>3</v>
      </c>
      <c r="E59" s="2">
        <f>+D59/D$58*1</f>
        <v>1.4423076923076924E-2</v>
      </c>
      <c r="F59" s="33"/>
      <c r="G59" s="1">
        <v>2</v>
      </c>
      <c r="H59" s="2">
        <f>+G59/G$58*1</f>
        <v>9.9009900990099011E-3</v>
      </c>
      <c r="I59" s="33"/>
      <c r="J59" s="1">
        <v>0</v>
      </c>
      <c r="K59" s="2">
        <f>+J59/J$58*1</f>
        <v>0</v>
      </c>
      <c r="L59" s="33"/>
      <c r="M59" s="30"/>
    </row>
    <row r="60" spans="2:13" x14ac:dyDescent="0.3">
      <c r="B60" s="16" t="s">
        <v>2</v>
      </c>
      <c r="C60" s="30"/>
      <c r="D60" s="4">
        <v>1</v>
      </c>
      <c r="E60" s="2">
        <f>+D60/D$58*1</f>
        <v>4.807692307692308E-3</v>
      </c>
      <c r="F60" s="33"/>
      <c r="G60" s="4">
        <v>1</v>
      </c>
      <c r="H60" s="2">
        <f>+G60/G$58*1</f>
        <v>4.9504950495049506E-3</v>
      </c>
      <c r="I60" s="33"/>
      <c r="J60" s="4">
        <v>0</v>
      </c>
      <c r="K60" s="2">
        <f>+J60/J$58*1</f>
        <v>0</v>
      </c>
      <c r="L60" s="33"/>
      <c r="M60" s="30"/>
    </row>
    <row r="61" spans="2:13" x14ac:dyDescent="0.3">
      <c r="B61" s="13" t="s">
        <v>3</v>
      </c>
      <c r="C61" s="30"/>
      <c r="D61" s="1">
        <v>10</v>
      </c>
      <c r="E61" s="2">
        <f>+D61/D$58*1</f>
        <v>4.807692307692308E-2</v>
      </c>
      <c r="F61" s="33"/>
      <c r="G61" s="1">
        <v>9</v>
      </c>
      <c r="H61" s="2">
        <f>+G61/G$58*1</f>
        <v>4.4554455445544552E-2</v>
      </c>
      <c r="I61" s="33"/>
      <c r="J61" s="1">
        <v>0</v>
      </c>
      <c r="K61" s="2">
        <f>+J61/J$58*1</f>
        <v>0</v>
      </c>
      <c r="L61" s="33"/>
      <c r="M61" s="30"/>
    </row>
    <row r="62" spans="2:13" x14ac:dyDescent="0.3">
      <c r="B62" s="16" t="s">
        <v>4</v>
      </c>
      <c r="C62" s="30"/>
      <c r="D62" s="4">
        <v>31</v>
      </c>
      <c r="E62" s="2">
        <f>+D62/D$58*1</f>
        <v>0.14903846153846154</v>
      </c>
      <c r="F62" s="33"/>
      <c r="G62" s="4">
        <v>32</v>
      </c>
      <c r="H62" s="2">
        <f>+G62/G$58*1</f>
        <v>0.15841584158415842</v>
      </c>
      <c r="I62" s="33"/>
      <c r="J62" s="4">
        <v>2</v>
      </c>
      <c r="K62" s="2">
        <f>+J62/J$58*1</f>
        <v>1.0471204188481676E-2</v>
      </c>
      <c r="L62" s="33"/>
      <c r="M62" s="30"/>
    </row>
    <row r="63" spans="2:13" ht="15" thickBot="1" x14ac:dyDescent="0.35">
      <c r="B63" s="17" t="s">
        <v>5</v>
      </c>
      <c r="C63" s="30"/>
      <c r="D63" s="5">
        <v>163</v>
      </c>
      <c r="E63" s="63">
        <f>+D63/D$58*1</f>
        <v>0.78365384615384615</v>
      </c>
      <c r="F63" s="33"/>
      <c r="G63" s="5">
        <v>158</v>
      </c>
      <c r="H63" s="63">
        <f>+G63/G$58*1</f>
        <v>0.78217821782178221</v>
      </c>
      <c r="I63" s="33"/>
      <c r="J63" s="5">
        <v>189</v>
      </c>
      <c r="K63" s="63">
        <f>+J63/J$58*1</f>
        <v>0.98952879581151831</v>
      </c>
      <c r="L63" s="33"/>
      <c r="M63" s="30"/>
    </row>
    <row r="64" spans="2:13" ht="15" thickBot="1" x14ac:dyDescent="0.35">
      <c r="B64" s="118"/>
      <c r="C64" s="30"/>
      <c r="D64" s="119"/>
      <c r="E64" s="120"/>
      <c r="F64" s="30"/>
      <c r="G64" s="119"/>
      <c r="H64" s="120"/>
      <c r="I64" s="30"/>
      <c r="J64" s="119"/>
      <c r="K64" s="120"/>
      <c r="L64" s="30"/>
      <c r="M64" s="30"/>
    </row>
    <row r="65" spans="2:13" ht="15" thickBot="1" x14ac:dyDescent="0.35">
      <c r="B65" s="87" t="s">
        <v>196</v>
      </c>
      <c r="C65" s="30"/>
      <c r="D65" s="88">
        <f>SUM(D66:D70)</f>
        <v>208</v>
      </c>
      <c r="E65" s="89">
        <f>SUM(E66:E70)</f>
        <v>1</v>
      </c>
      <c r="F65" s="30"/>
      <c r="G65" s="88">
        <f>SUM(G66:G70)</f>
        <v>202</v>
      </c>
      <c r="H65" s="89">
        <f>SUM(H66:H70)</f>
        <v>1</v>
      </c>
      <c r="I65" s="30"/>
      <c r="J65" s="88">
        <f>SUM(J66:J70)</f>
        <v>191</v>
      </c>
      <c r="K65" s="89">
        <f>SUM(K66:K70)</f>
        <v>1</v>
      </c>
      <c r="L65" s="30"/>
      <c r="M65" s="30"/>
    </row>
    <row r="66" spans="2:13" x14ac:dyDescent="0.3">
      <c r="B66" s="16" t="s">
        <v>1</v>
      </c>
      <c r="C66" s="30"/>
      <c r="D66" s="1">
        <v>4</v>
      </c>
      <c r="E66" s="2">
        <f>+D66/D$65*1</f>
        <v>1.9230769230769232E-2</v>
      </c>
      <c r="F66" s="30"/>
      <c r="G66" s="1">
        <v>5</v>
      </c>
      <c r="H66" s="2">
        <f>+G66/G$65*1</f>
        <v>2.4752475247524754E-2</v>
      </c>
      <c r="I66" s="30"/>
      <c r="J66" s="1">
        <v>3</v>
      </c>
      <c r="K66" s="2">
        <f>+J66/J$65*1</f>
        <v>1.5706806282722512E-2</v>
      </c>
      <c r="L66" s="30"/>
      <c r="M66" s="30"/>
    </row>
    <row r="67" spans="2:13" x14ac:dyDescent="0.3">
      <c r="B67" s="16" t="s">
        <v>2</v>
      </c>
      <c r="C67" s="30"/>
      <c r="D67" s="4">
        <v>1</v>
      </c>
      <c r="E67" s="2">
        <f>+D67/D$65*1</f>
        <v>4.807692307692308E-3</v>
      </c>
      <c r="F67" s="30"/>
      <c r="G67" s="4">
        <v>1</v>
      </c>
      <c r="H67" s="2">
        <f>+G67/G$65*1</f>
        <v>4.9504950495049506E-3</v>
      </c>
      <c r="I67" s="30"/>
      <c r="J67" s="4">
        <v>0</v>
      </c>
      <c r="K67" s="2">
        <f>+J67/J$65*1</f>
        <v>0</v>
      </c>
      <c r="L67" s="30"/>
      <c r="M67" s="30"/>
    </row>
    <row r="68" spans="2:13" x14ac:dyDescent="0.3">
      <c r="B68" s="13" t="s">
        <v>3</v>
      </c>
      <c r="C68" s="30"/>
      <c r="D68" s="1">
        <v>11</v>
      </c>
      <c r="E68" s="2">
        <f>+D68/D$65*1</f>
        <v>5.2884615384615384E-2</v>
      </c>
      <c r="F68" s="30"/>
      <c r="G68" s="1">
        <v>17</v>
      </c>
      <c r="H68" s="2">
        <f>+G68/G$65*1</f>
        <v>8.4158415841584164E-2</v>
      </c>
      <c r="I68" s="30"/>
      <c r="J68" s="1">
        <v>9</v>
      </c>
      <c r="K68" s="2">
        <f>+J68/J$65*1</f>
        <v>4.712041884816754E-2</v>
      </c>
      <c r="L68" s="30"/>
      <c r="M68" s="30"/>
    </row>
    <row r="69" spans="2:13" x14ac:dyDescent="0.3">
      <c r="B69" s="16" t="s">
        <v>4</v>
      </c>
      <c r="C69" s="30"/>
      <c r="D69" s="4">
        <v>80</v>
      </c>
      <c r="E69" s="2">
        <f>+D69/D$65*1</f>
        <v>0.38461538461538464</v>
      </c>
      <c r="F69" s="30"/>
      <c r="G69" s="4">
        <v>68</v>
      </c>
      <c r="H69" s="2">
        <f>+G69/G$65*1</f>
        <v>0.33663366336633666</v>
      </c>
      <c r="I69" s="30"/>
      <c r="J69" s="4">
        <v>31</v>
      </c>
      <c r="K69" s="2">
        <f>+J69/J$65*1</f>
        <v>0.16230366492146597</v>
      </c>
      <c r="L69" s="30"/>
      <c r="M69" s="30"/>
    </row>
    <row r="70" spans="2:13" ht="15" thickBot="1" x14ac:dyDescent="0.35">
      <c r="B70" s="17" t="s">
        <v>5</v>
      </c>
      <c r="C70" s="30"/>
      <c r="D70" s="5">
        <v>112</v>
      </c>
      <c r="E70" s="63">
        <f>+D70/D$65*1</f>
        <v>0.53846153846153844</v>
      </c>
      <c r="F70" s="30"/>
      <c r="G70" s="5">
        <v>111</v>
      </c>
      <c r="H70" s="63">
        <f>+G70/G$65*1</f>
        <v>0.54950495049504955</v>
      </c>
      <c r="I70" s="30"/>
      <c r="J70" s="5">
        <v>148</v>
      </c>
      <c r="K70" s="63">
        <f>+J70/J$65*1</f>
        <v>0.77486910994764402</v>
      </c>
      <c r="L70" s="30"/>
      <c r="M70" s="30"/>
    </row>
    <row r="71" spans="2:13" ht="14.25" customHeight="1" thickBot="1" x14ac:dyDescent="0.35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2:13" ht="24.6" thickBot="1" x14ac:dyDescent="0.35">
      <c r="B72" s="87" t="s">
        <v>197</v>
      </c>
      <c r="C72" s="30"/>
      <c r="D72" s="88">
        <f>SUM(D73:D77)</f>
        <v>208</v>
      </c>
      <c r="E72" s="89">
        <f>SUM(E73:E77)</f>
        <v>1</v>
      </c>
      <c r="F72" s="30"/>
      <c r="G72" s="88">
        <f>SUM(G73:G77)</f>
        <v>202</v>
      </c>
      <c r="H72" s="89">
        <f>SUM(H73:H77)</f>
        <v>1</v>
      </c>
      <c r="I72" s="30"/>
      <c r="J72" s="88">
        <f>SUM(J73:J77)</f>
        <v>191</v>
      </c>
      <c r="K72" s="89">
        <f>SUM(K73:K77)</f>
        <v>1</v>
      </c>
      <c r="L72" s="30"/>
      <c r="M72" s="30"/>
    </row>
    <row r="73" spans="2:13" x14ac:dyDescent="0.3">
      <c r="B73" s="16" t="s">
        <v>1</v>
      </c>
      <c r="C73" s="30"/>
      <c r="D73" s="1">
        <v>1</v>
      </c>
      <c r="E73" s="2">
        <f>+D73/D$72*1</f>
        <v>4.807692307692308E-3</v>
      </c>
      <c r="F73" s="30"/>
      <c r="G73" s="1">
        <v>1</v>
      </c>
      <c r="H73" s="2">
        <f>+G73/G$72*1</f>
        <v>4.9504950495049506E-3</v>
      </c>
      <c r="I73" s="30"/>
      <c r="J73" s="1">
        <v>3</v>
      </c>
      <c r="K73" s="2">
        <f>+J73/J$72*1</f>
        <v>1.5706806282722512E-2</v>
      </c>
      <c r="L73" s="30"/>
      <c r="M73" s="30"/>
    </row>
    <row r="74" spans="2:13" x14ac:dyDescent="0.3">
      <c r="B74" s="16" t="s">
        <v>2</v>
      </c>
      <c r="C74" s="30"/>
      <c r="D74" s="4">
        <v>2</v>
      </c>
      <c r="E74" s="2">
        <f>+D74/D$72*1</f>
        <v>9.6153846153846159E-3</v>
      </c>
      <c r="F74" s="30"/>
      <c r="G74" s="4">
        <v>1</v>
      </c>
      <c r="H74" s="2">
        <f>+G74/G$72*1</f>
        <v>4.9504950495049506E-3</v>
      </c>
      <c r="I74" s="30"/>
      <c r="J74" s="4">
        <v>0</v>
      </c>
      <c r="K74" s="2">
        <f>+J74/J$72*1</f>
        <v>0</v>
      </c>
      <c r="L74" s="30"/>
      <c r="M74" s="30"/>
    </row>
    <row r="75" spans="2:13" x14ac:dyDescent="0.3">
      <c r="B75" s="13" t="s">
        <v>3</v>
      </c>
      <c r="C75" s="30"/>
      <c r="D75" s="1">
        <v>6</v>
      </c>
      <c r="E75" s="2">
        <f>+D75/D$72*1</f>
        <v>2.8846153846153848E-2</v>
      </c>
      <c r="F75" s="30"/>
      <c r="G75" s="1">
        <v>18</v>
      </c>
      <c r="H75" s="2">
        <f>+G75/G$72*1</f>
        <v>8.9108910891089105E-2</v>
      </c>
      <c r="I75" s="30"/>
      <c r="J75" s="1">
        <v>4</v>
      </c>
      <c r="K75" s="2">
        <f>+J75/J$72*1</f>
        <v>2.0942408376963352E-2</v>
      </c>
      <c r="L75" s="30"/>
      <c r="M75" s="30"/>
    </row>
    <row r="76" spans="2:13" x14ac:dyDescent="0.3">
      <c r="B76" s="16" t="s">
        <v>4</v>
      </c>
      <c r="C76" s="30"/>
      <c r="D76" s="4">
        <v>48</v>
      </c>
      <c r="E76" s="2">
        <f>+D76/D$72*1</f>
        <v>0.23076923076923078</v>
      </c>
      <c r="F76" s="30"/>
      <c r="G76" s="4">
        <v>38</v>
      </c>
      <c r="H76" s="2">
        <f>+G76/G$72*1</f>
        <v>0.18811881188118812</v>
      </c>
      <c r="I76" s="30"/>
      <c r="J76" s="4">
        <v>56</v>
      </c>
      <c r="K76" s="2">
        <f>+J76/J$72*1</f>
        <v>0.29319371727748689</v>
      </c>
      <c r="L76" s="30"/>
      <c r="M76" s="30"/>
    </row>
    <row r="77" spans="2:13" ht="15" thickBot="1" x14ac:dyDescent="0.35">
      <c r="B77" s="17" t="s">
        <v>5</v>
      </c>
      <c r="C77" s="30"/>
      <c r="D77" s="5">
        <v>151</v>
      </c>
      <c r="E77" s="63">
        <f>+D77/D$72*1</f>
        <v>0.72596153846153844</v>
      </c>
      <c r="F77" s="30"/>
      <c r="G77" s="5">
        <v>144</v>
      </c>
      <c r="H77" s="63">
        <f>+G77/G$72*1</f>
        <v>0.71287128712871284</v>
      </c>
      <c r="I77" s="30"/>
      <c r="J77" s="5">
        <v>128</v>
      </c>
      <c r="K77" s="63">
        <f>+J77/J$72*1</f>
        <v>0.67015706806282727</v>
      </c>
      <c r="L77" s="30"/>
      <c r="M77" s="30"/>
    </row>
    <row r="78" spans="2:13" ht="13.8" thickBot="1" x14ac:dyDescent="0.35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2:13" ht="27" customHeight="1" thickBot="1" x14ac:dyDescent="0.35">
      <c r="B79" s="87" t="s">
        <v>198</v>
      </c>
      <c r="C79" s="30"/>
      <c r="D79" s="88">
        <f>SUM(D80:D81)</f>
        <v>208</v>
      </c>
      <c r="E79" s="89">
        <f>SUM(E80:E81)</f>
        <v>1</v>
      </c>
      <c r="F79" s="30"/>
      <c r="G79" s="88">
        <f>SUM(G80:G81)</f>
        <v>202</v>
      </c>
      <c r="H79" s="89">
        <f>SUM(H80:H81)</f>
        <v>1</v>
      </c>
      <c r="I79" s="30"/>
      <c r="J79" s="88">
        <f>SUM(J80:J81)</f>
        <v>191</v>
      </c>
      <c r="K79" s="89">
        <f>SUM(K80:K81)</f>
        <v>1</v>
      </c>
      <c r="L79" s="30"/>
      <c r="M79" s="30"/>
    </row>
    <row r="80" spans="2:13" x14ac:dyDescent="0.3">
      <c r="B80" s="13" t="s">
        <v>28</v>
      </c>
      <c r="C80" s="30"/>
      <c r="D80" s="1">
        <v>3</v>
      </c>
      <c r="E80" s="2">
        <f>+D80/D$79*1</f>
        <v>1.4423076923076924E-2</v>
      </c>
      <c r="F80" s="30"/>
      <c r="G80" s="1">
        <v>0</v>
      </c>
      <c r="H80" s="2">
        <f>+G80/G$79*1</f>
        <v>0</v>
      </c>
      <c r="I80" s="30"/>
      <c r="J80" s="1">
        <v>0</v>
      </c>
      <c r="K80" s="2">
        <f>+J80/J$79*1</f>
        <v>0</v>
      </c>
      <c r="L80" s="30"/>
      <c r="M80" s="30"/>
    </row>
    <row r="81" spans="2:13" ht="15" thickBot="1" x14ac:dyDescent="0.35">
      <c r="B81" s="14" t="s">
        <v>29</v>
      </c>
      <c r="C81" s="30"/>
      <c r="D81" s="64">
        <v>205</v>
      </c>
      <c r="E81" s="63">
        <f>+D81/D$79*1</f>
        <v>0.98557692307692313</v>
      </c>
      <c r="F81" s="30"/>
      <c r="G81" s="64">
        <v>202</v>
      </c>
      <c r="H81" s="63">
        <f>+G81/G$79*1</f>
        <v>1</v>
      </c>
      <c r="I81" s="30"/>
      <c r="J81" s="64">
        <v>191</v>
      </c>
      <c r="K81" s="63">
        <f>+J81/J$79*1</f>
        <v>1</v>
      </c>
      <c r="L81" s="30"/>
      <c r="M81" s="30"/>
    </row>
    <row r="82" spans="2:13" ht="13.8" thickBot="1" x14ac:dyDescent="0.35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spans="2:13" ht="24.6" thickBot="1" x14ac:dyDescent="0.35">
      <c r="B83" s="87" t="s">
        <v>199</v>
      </c>
      <c r="C83" s="30"/>
      <c r="D83" s="88">
        <f>SUM(D84:D85)</f>
        <v>208</v>
      </c>
      <c r="E83" s="89">
        <f>SUM(E84:E85)</f>
        <v>1</v>
      </c>
      <c r="F83" s="30"/>
      <c r="G83" s="88">
        <f>SUM(G84:G85)</f>
        <v>202</v>
      </c>
      <c r="H83" s="89">
        <f>SUM(H84:H85)</f>
        <v>1</v>
      </c>
      <c r="I83" s="30"/>
      <c r="J83" s="88">
        <f>SUM(J84:J85)</f>
        <v>191</v>
      </c>
      <c r="K83" s="89">
        <f>SUM(K84:K85)</f>
        <v>1</v>
      </c>
      <c r="L83" s="30">
        <v>196</v>
      </c>
      <c r="M83" s="30"/>
    </row>
    <row r="84" spans="2:13" x14ac:dyDescent="0.3">
      <c r="B84" s="13" t="s">
        <v>28</v>
      </c>
      <c r="C84" s="30"/>
      <c r="D84" s="1">
        <v>2</v>
      </c>
      <c r="E84" s="2">
        <f>+D84/D$83*1</f>
        <v>9.6153846153846159E-3</v>
      </c>
      <c r="F84" s="30"/>
      <c r="G84" s="1">
        <v>2</v>
      </c>
      <c r="H84" s="2">
        <f>+G84/G$83*1</f>
        <v>9.9009900990099011E-3</v>
      </c>
      <c r="I84" s="30"/>
      <c r="J84" s="1">
        <v>0</v>
      </c>
      <c r="K84" s="2">
        <f>+J84/J$83*1</f>
        <v>0</v>
      </c>
      <c r="L84" s="30"/>
      <c r="M84" s="30"/>
    </row>
    <row r="85" spans="2:13" ht="15" thickBot="1" x14ac:dyDescent="0.35">
      <c r="B85" s="14" t="s">
        <v>29</v>
      </c>
      <c r="C85" s="30"/>
      <c r="D85" s="64">
        <v>206</v>
      </c>
      <c r="E85" s="63">
        <f>+D85/D$83*1</f>
        <v>0.99038461538461542</v>
      </c>
      <c r="F85" s="30"/>
      <c r="G85" s="64">
        <v>200</v>
      </c>
      <c r="H85" s="63">
        <f>+G85/G$83*1</f>
        <v>0.99009900990099009</v>
      </c>
      <c r="I85" s="30"/>
      <c r="J85" s="64">
        <v>191</v>
      </c>
      <c r="K85" s="63">
        <f>+J85/J$83*1</f>
        <v>1</v>
      </c>
      <c r="L85" s="30"/>
      <c r="M85" s="30"/>
    </row>
    <row r="86" spans="2:13" ht="13.5" customHeight="1" thickBot="1" x14ac:dyDescent="0.35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</row>
    <row r="87" spans="2:13" ht="24.6" thickBot="1" x14ac:dyDescent="0.35">
      <c r="B87" s="87" t="s">
        <v>200</v>
      </c>
      <c r="C87" s="24"/>
      <c r="D87" s="88">
        <f>SUM(D88:D100)</f>
        <v>2</v>
      </c>
      <c r="E87" s="89">
        <f>SUM(E88:E100)</f>
        <v>1</v>
      </c>
      <c r="F87" s="24"/>
      <c r="G87" s="88">
        <f>SUM(G88:G100)</f>
        <v>2</v>
      </c>
      <c r="H87" s="89">
        <f>SUM(H88:H100)</f>
        <v>1</v>
      </c>
      <c r="I87" s="24"/>
      <c r="J87" s="88">
        <f>SUM(J88:J100)</f>
        <v>0</v>
      </c>
      <c r="K87" s="89" t="e">
        <f>SUM(K88:K100)</f>
        <v>#DIV/0!</v>
      </c>
      <c r="L87" s="24"/>
      <c r="M87" s="24"/>
    </row>
    <row r="88" spans="2:13" ht="13.2" x14ac:dyDescent="0.3">
      <c r="B88" s="16" t="s">
        <v>201</v>
      </c>
      <c r="C88" s="24"/>
      <c r="D88" s="6">
        <v>0</v>
      </c>
      <c r="E88" s="2">
        <f>+D88/D$87*1</f>
        <v>0</v>
      </c>
      <c r="F88" s="24"/>
      <c r="G88" s="6">
        <v>0</v>
      </c>
      <c r="H88" s="2">
        <f>+G88/G$87*1</f>
        <v>0</v>
      </c>
      <c r="I88" s="24"/>
      <c r="J88" s="6">
        <v>0</v>
      </c>
      <c r="K88" s="2" t="e">
        <f>+J88/J$87*1</f>
        <v>#DIV/0!</v>
      </c>
      <c r="L88" s="24"/>
      <c r="M88" s="24"/>
    </row>
    <row r="89" spans="2:13" ht="13.2" x14ac:dyDescent="0.3">
      <c r="B89" s="16" t="s">
        <v>202</v>
      </c>
      <c r="C89" s="24"/>
      <c r="D89" s="7">
        <v>0</v>
      </c>
      <c r="E89" s="2">
        <f t="shared" ref="E89:E100" si="12">+D89/D$87*1</f>
        <v>0</v>
      </c>
      <c r="F89" s="24"/>
      <c r="G89" s="7">
        <v>0</v>
      </c>
      <c r="H89" s="2">
        <f t="shared" ref="H89:H100" si="13">+G89/G$87*1</f>
        <v>0</v>
      </c>
      <c r="I89" s="24"/>
      <c r="J89" s="7">
        <v>0</v>
      </c>
      <c r="K89" s="2" t="e">
        <f t="shared" ref="K89:K100" si="14">+J89/J$87*1</f>
        <v>#DIV/0!</v>
      </c>
      <c r="L89" s="24"/>
      <c r="M89" s="24"/>
    </row>
    <row r="90" spans="2:13" ht="13.2" x14ac:dyDescent="0.3">
      <c r="B90" s="16" t="s">
        <v>203</v>
      </c>
      <c r="C90" s="24"/>
      <c r="D90" s="6">
        <v>0</v>
      </c>
      <c r="E90" s="2">
        <f t="shared" si="12"/>
        <v>0</v>
      </c>
      <c r="F90" s="24"/>
      <c r="G90" s="6">
        <v>0</v>
      </c>
      <c r="H90" s="2">
        <f t="shared" si="13"/>
        <v>0</v>
      </c>
      <c r="I90" s="24"/>
      <c r="J90" s="6">
        <v>0</v>
      </c>
      <c r="K90" s="2" t="e">
        <f t="shared" si="14"/>
        <v>#DIV/0!</v>
      </c>
      <c r="L90" s="24"/>
      <c r="M90" s="24"/>
    </row>
    <row r="91" spans="2:13" ht="13.2" x14ac:dyDescent="0.3">
      <c r="B91" s="16" t="s">
        <v>204</v>
      </c>
      <c r="C91" s="24"/>
      <c r="D91" s="7">
        <v>0</v>
      </c>
      <c r="E91" s="2">
        <f t="shared" si="12"/>
        <v>0</v>
      </c>
      <c r="F91" s="24"/>
      <c r="G91" s="7">
        <v>0</v>
      </c>
      <c r="H91" s="2">
        <f t="shared" si="13"/>
        <v>0</v>
      </c>
      <c r="I91" s="24"/>
      <c r="J91" s="7">
        <v>0</v>
      </c>
      <c r="K91" s="2" t="e">
        <f t="shared" si="14"/>
        <v>#DIV/0!</v>
      </c>
      <c r="L91" s="24"/>
      <c r="M91" s="24"/>
    </row>
    <row r="92" spans="2:13" ht="13.2" x14ac:dyDescent="0.3">
      <c r="B92" s="16" t="s">
        <v>205</v>
      </c>
      <c r="C92" s="24"/>
      <c r="D92" s="6">
        <v>0</v>
      </c>
      <c r="E92" s="2">
        <f t="shared" si="12"/>
        <v>0</v>
      </c>
      <c r="F92" s="24"/>
      <c r="G92" s="6">
        <v>0</v>
      </c>
      <c r="H92" s="2">
        <f t="shared" si="13"/>
        <v>0</v>
      </c>
      <c r="I92" s="24"/>
      <c r="J92" s="6">
        <v>0</v>
      </c>
      <c r="K92" s="2" t="e">
        <f t="shared" si="14"/>
        <v>#DIV/0!</v>
      </c>
      <c r="L92" s="24"/>
      <c r="M92" s="24"/>
    </row>
    <row r="93" spans="2:13" ht="13.5" customHeight="1" x14ac:dyDescent="0.3">
      <c r="B93" s="16" t="s">
        <v>206</v>
      </c>
      <c r="C93" s="30"/>
      <c r="D93" s="7">
        <v>0</v>
      </c>
      <c r="E93" s="2">
        <f t="shared" si="12"/>
        <v>0</v>
      </c>
      <c r="F93" s="30"/>
      <c r="G93" s="7">
        <v>0</v>
      </c>
      <c r="H93" s="2">
        <f t="shared" si="13"/>
        <v>0</v>
      </c>
      <c r="I93" s="30"/>
      <c r="J93" s="7">
        <v>0</v>
      </c>
      <c r="K93" s="2" t="e">
        <f t="shared" si="14"/>
        <v>#DIV/0!</v>
      </c>
      <c r="L93" s="30"/>
      <c r="M93" s="30"/>
    </row>
    <row r="94" spans="2:13" ht="13.2" x14ac:dyDescent="0.3">
      <c r="B94" s="16" t="s">
        <v>207</v>
      </c>
      <c r="C94" s="24"/>
      <c r="D94" s="6">
        <v>0</v>
      </c>
      <c r="E94" s="2">
        <f t="shared" si="12"/>
        <v>0</v>
      </c>
      <c r="F94" s="24"/>
      <c r="G94" s="6">
        <v>0</v>
      </c>
      <c r="H94" s="2">
        <f t="shared" si="13"/>
        <v>0</v>
      </c>
      <c r="I94" s="24"/>
      <c r="J94" s="6">
        <v>0</v>
      </c>
      <c r="K94" s="2" t="e">
        <f t="shared" si="14"/>
        <v>#DIV/0!</v>
      </c>
      <c r="L94" s="24"/>
      <c r="M94" s="24"/>
    </row>
    <row r="95" spans="2:13" ht="13.2" x14ac:dyDescent="0.3">
      <c r="B95" s="16" t="s">
        <v>208</v>
      </c>
      <c r="C95" s="24"/>
      <c r="D95" s="7">
        <v>0</v>
      </c>
      <c r="E95" s="2">
        <f t="shared" si="12"/>
        <v>0</v>
      </c>
      <c r="F95" s="24"/>
      <c r="G95" s="7">
        <v>0</v>
      </c>
      <c r="H95" s="2">
        <f t="shared" si="13"/>
        <v>0</v>
      </c>
      <c r="I95" s="24"/>
      <c r="J95" s="7">
        <v>0</v>
      </c>
      <c r="K95" s="2" t="e">
        <f t="shared" si="14"/>
        <v>#DIV/0!</v>
      </c>
      <c r="L95" s="24"/>
      <c r="M95" s="24"/>
    </row>
    <row r="96" spans="2:13" ht="13.2" x14ac:dyDescent="0.3">
      <c r="B96" s="16" t="s">
        <v>209</v>
      </c>
      <c r="C96" s="24"/>
      <c r="D96" s="6">
        <v>0</v>
      </c>
      <c r="E96" s="2">
        <f t="shared" si="12"/>
        <v>0</v>
      </c>
      <c r="F96" s="24"/>
      <c r="G96" s="6">
        <v>0</v>
      </c>
      <c r="H96" s="2">
        <f t="shared" si="13"/>
        <v>0</v>
      </c>
      <c r="I96" s="24"/>
      <c r="J96" s="6">
        <v>0</v>
      </c>
      <c r="K96" s="2" t="e">
        <f t="shared" si="14"/>
        <v>#DIV/0!</v>
      </c>
      <c r="L96" s="24"/>
      <c r="M96" s="24"/>
    </row>
    <row r="97" spans="2:13" x14ac:dyDescent="0.3">
      <c r="B97" s="16" t="s">
        <v>210</v>
      </c>
      <c r="C97" s="30"/>
      <c r="D97" s="7">
        <v>0</v>
      </c>
      <c r="E97" s="2">
        <f t="shared" si="12"/>
        <v>0</v>
      </c>
      <c r="F97" s="30"/>
      <c r="G97" s="7">
        <v>0</v>
      </c>
      <c r="H97" s="2">
        <f t="shared" si="13"/>
        <v>0</v>
      </c>
      <c r="I97" s="30"/>
      <c r="J97" s="7">
        <v>0</v>
      </c>
      <c r="K97" s="2" t="e">
        <f t="shared" si="14"/>
        <v>#DIV/0!</v>
      </c>
      <c r="L97" s="30"/>
      <c r="M97" s="30"/>
    </row>
    <row r="98" spans="2:13" ht="13.2" x14ac:dyDescent="0.3">
      <c r="B98" s="16" t="s">
        <v>211</v>
      </c>
      <c r="C98" s="24"/>
      <c r="D98" s="6">
        <v>0</v>
      </c>
      <c r="E98" s="2">
        <f t="shared" si="12"/>
        <v>0</v>
      </c>
      <c r="F98" s="24"/>
      <c r="G98" s="6">
        <v>0</v>
      </c>
      <c r="H98" s="2">
        <f t="shared" si="13"/>
        <v>0</v>
      </c>
      <c r="I98" s="24"/>
      <c r="J98" s="6">
        <v>0</v>
      </c>
      <c r="K98" s="2" t="e">
        <f t="shared" si="14"/>
        <v>#DIV/0!</v>
      </c>
      <c r="L98" s="24"/>
      <c r="M98" s="24"/>
    </row>
    <row r="99" spans="2:13" ht="13.2" x14ac:dyDescent="0.3">
      <c r="B99" s="16" t="s">
        <v>212</v>
      </c>
      <c r="C99" s="24"/>
      <c r="D99" s="7">
        <v>1</v>
      </c>
      <c r="E99" s="2">
        <f t="shared" si="12"/>
        <v>0.5</v>
      </c>
      <c r="F99" s="24"/>
      <c r="G99" s="7">
        <v>0</v>
      </c>
      <c r="H99" s="2">
        <f t="shared" si="13"/>
        <v>0</v>
      </c>
      <c r="I99" s="24"/>
      <c r="J99" s="7">
        <v>0</v>
      </c>
      <c r="K99" s="2" t="e">
        <f t="shared" si="14"/>
        <v>#DIV/0!</v>
      </c>
      <c r="L99" s="24"/>
      <c r="M99" s="24"/>
    </row>
    <row r="100" spans="2:13" ht="13.8" thickBot="1" x14ac:dyDescent="0.35">
      <c r="B100" s="14" t="s">
        <v>218</v>
      </c>
      <c r="C100" s="24"/>
      <c r="D100" s="9">
        <v>1</v>
      </c>
      <c r="E100" s="63">
        <f t="shared" si="12"/>
        <v>0.5</v>
      </c>
      <c r="F100" s="24"/>
      <c r="G100" s="9">
        <v>2</v>
      </c>
      <c r="H100" s="63">
        <f t="shared" si="13"/>
        <v>1</v>
      </c>
      <c r="I100" s="24"/>
      <c r="J100" s="9">
        <v>0</v>
      </c>
      <c r="K100" s="63" t="e">
        <f t="shared" si="14"/>
        <v>#DIV/0!</v>
      </c>
      <c r="L100" s="24"/>
      <c r="M100" s="24"/>
    </row>
    <row r="101" spans="2:13" ht="13.8" thickBot="1" x14ac:dyDescent="0.35">
      <c r="B101" s="118"/>
      <c r="C101" s="24"/>
      <c r="D101" s="128"/>
      <c r="E101" s="120"/>
      <c r="F101" s="24"/>
      <c r="G101" s="128"/>
      <c r="H101" s="120"/>
      <c r="I101" s="24"/>
      <c r="J101" s="128"/>
      <c r="K101" s="120"/>
      <c r="L101" s="24"/>
      <c r="M101" s="24"/>
    </row>
    <row r="102" spans="2:13" ht="24.6" thickBot="1" x14ac:dyDescent="0.35">
      <c r="B102" s="87" t="s">
        <v>213</v>
      </c>
      <c r="C102" s="30"/>
      <c r="D102" s="88">
        <f>SUM(D103:D117)</f>
        <v>208</v>
      </c>
      <c r="E102" s="89">
        <f>SUM(E103:E117)</f>
        <v>1</v>
      </c>
      <c r="F102" s="30"/>
      <c r="G102" s="88">
        <f>SUM(G103:G117)</f>
        <v>202</v>
      </c>
      <c r="H102" s="89">
        <f>SUM(H103:H117)</f>
        <v>1</v>
      </c>
      <c r="I102" s="30"/>
      <c r="J102" s="88">
        <f>SUM(J103:J117)</f>
        <v>191</v>
      </c>
      <c r="K102" s="89">
        <f>SUM(K103:K117)</f>
        <v>1</v>
      </c>
      <c r="L102" s="30"/>
      <c r="M102" s="30"/>
    </row>
    <row r="103" spans="2:13" x14ac:dyDescent="0.3">
      <c r="B103" s="16" t="s">
        <v>217</v>
      </c>
      <c r="C103" s="30"/>
      <c r="D103" s="6">
        <v>8</v>
      </c>
      <c r="E103" s="2">
        <f>+D103/D$102*1</f>
        <v>3.8461538461538464E-2</v>
      </c>
      <c r="F103" s="30"/>
      <c r="G103" s="6">
        <v>1</v>
      </c>
      <c r="H103" s="2">
        <f>+G103/G$102*1</f>
        <v>4.9504950495049506E-3</v>
      </c>
      <c r="I103" s="30"/>
      <c r="J103" s="6">
        <v>3</v>
      </c>
      <c r="K103" s="2">
        <f>+J103/J$102*1</f>
        <v>1.5706806282722512E-2</v>
      </c>
      <c r="L103" s="30"/>
      <c r="M103" s="30"/>
    </row>
    <row r="104" spans="2:13" x14ac:dyDescent="0.3">
      <c r="B104" s="13" t="s">
        <v>219</v>
      </c>
      <c r="C104" s="30"/>
      <c r="D104" s="7">
        <v>9</v>
      </c>
      <c r="E104" s="2">
        <f t="shared" ref="E104:E117" si="15">+D104/D$102*1</f>
        <v>4.3269230769230768E-2</v>
      </c>
      <c r="F104" s="30"/>
      <c r="G104" s="7">
        <v>4</v>
      </c>
      <c r="H104" s="2">
        <f t="shared" ref="H104:H117" si="16">+G104/G$102*1</f>
        <v>1.9801980198019802E-2</v>
      </c>
      <c r="I104" s="30"/>
      <c r="J104" s="7">
        <v>5</v>
      </c>
      <c r="K104" s="2">
        <f t="shared" ref="K104:K117" si="17">+J104/J$102*1</f>
        <v>2.6178010471204188E-2</v>
      </c>
      <c r="L104" s="30"/>
      <c r="M104" s="30"/>
    </row>
    <row r="105" spans="2:13" x14ac:dyDescent="0.3">
      <c r="B105" s="16" t="s">
        <v>220</v>
      </c>
      <c r="C105" s="30"/>
      <c r="D105" s="6">
        <v>8</v>
      </c>
      <c r="E105" s="2">
        <f t="shared" si="15"/>
        <v>3.8461538461538464E-2</v>
      </c>
      <c r="F105" s="30"/>
      <c r="G105" s="6">
        <v>3</v>
      </c>
      <c r="H105" s="2">
        <f t="shared" si="16"/>
        <v>1.4851485148514851E-2</v>
      </c>
      <c r="I105" s="30"/>
      <c r="J105" s="6">
        <v>0</v>
      </c>
      <c r="K105" s="2">
        <f t="shared" si="17"/>
        <v>0</v>
      </c>
      <c r="L105" s="30"/>
      <c r="M105" s="30"/>
    </row>
    <row r="106" spans="2:13" x14ac:dyDescent="0.3">
      <c r="B106" s="13" t="s">
        <v>221</v>
      </c>
      <c r="C106" s="30"/>
      <c r="D106" s="7">
        <v>3</v>
      </c>
      <c r="E106" s="2">
        <f t="shared" si="15"/>
        <v>1.4423076923076924E-2</v>
      </c>
      <c r="F106" s="30"/>
      <c r="G106" s="7">
        <v>0</v>
      </c>
      <c r="H106" s="2">
        <f t="shared" si="16"/>
        <v>0</v>
      </c>
      <c r="I106" s="30"/>
      <c r="J106" s="7">
        <v>10</v>
      </c>
      <c r="K106" s="2">
        <f t="shared" si="17"/>
        <v>5.2356020942408377E-2</v>
      </c>
      <c r="L106" s="30"/>
      <c r="M106" s="30"/>
    </row>
    <row r="107" spans="2:13" x14ac:dyDescent="0.3">
      <c r="B107" s="16" t="s">
        <v>222</v>
      </c>
      <c r="C107" s="30"/>
      <c r="D107" s="6">
        <v>4</v>
      </c>
      <c r="E107" s="2">
        <f t="shared" si="15"/>
        <v>1.9230769230769232E-2</v>
      </c>
      <c r="F107" s="30"/>
      <c r="G107" s="6">
        <v>6</v>
      </c>
      <c r="H107" s="2">
        <f t="shared" si="16"/>
        <v>2.9702970297029702E-2</v>
      </c>
      <c r="I107" s="30"/>
      <c r="J107" s="6">
        <v>9</v>
      </c>
      <c r="K107" s="2">
        <f t="shared" si="17"/>
        <v>4.712041884816754E-2</v>
      </c>
      <c r="L107" s="30"/>
      <c r="M107" s="30"/>
    </row>
    <row r="108" spans="2:13" x14ac:dyDescent="0.3">
      <c r="B108" s="13" t="s">
        <v>223</v>
      </c>
      <c r="C108" s="30"/>
      <c r="D108" s="7">
        <v>0</v>
      </c>
      <c r="E108" s="2">
        <f t="shared" si="15"/>
        <v>0</v>
      </c>
      <c r="F108" s="30"/>
      <c r="G108" s="7">
        <v>4</v>
      </c>
      <c r="H108" s="2">
        <f t="shared" si="16"/>
        <v>1.9801980198019802E-2</v>
      </c>
      <c r="I108" s="30"/>
      <c r="J108" s="7">
        <v>0</v>
      </c>
      <c r="K108" s="2">
        <f t="shared" si="17"/>
        <v>0</v>
      </c>
      <c r="L108" s="30"/>
      <c r="M108" s="30"/>
    </row>
    <row r="109" spans="2:13" x14ac:dyDescent="0.3">
      <c r="B109" s="16" t="s">
        <v>224</v>
      </c>
      <c r="C109" s="30"/>
      <c r="D109" s="6">
        <v>2</v>
      </c>
      <c r="E109" s="2">
        <f t="shared" si="15"/>
        <v>9.6153846153846159E-3</v>
      </c>
      <c r="F109" s="30"/>
      <c r="G109" s="6">
        <v>0</v>
      </c>
      <c r="H109" s="2">
        <f t="shared" si="16"/>
        <v>0</v>
      </c>
      <c r="I109" s="30"/>
      <c r="J109" s="6">
        <v>1</v>
      </c>
      <c r="K109" s="2">
        <f t="shared" si="17"/>
        <v>5.235602094240838E-3</v>
      </c>
      <c r="L109" s="30"/>
      <c r="M109" s="30"/>
    </row>
    <row r="110" spans="2:13" x14ac:dyDescent="0.3">
      <c r="B110" s="13" t="s">
        <v>225</v>
      </c>
      <c r="C110" s="30"/>
      <c r="D110" s="7">
        <v>7</v>
      </c>
      <c r="E110" s="2">
        <f t="shared" si="15"/>
        <v>3.3653846153846152E-2</v>
      </c>
      <c r="F110" s="30"/>
      <c r="G110" s="7">
        <v>21</v>
      </c>
      <c r="H110" s="2">
        <f t="shared" si="16"/>
        <v>0.10396039603960396</v>
      </c>
      <c r="I110" s="30"/>
      <c r="J110" s="7">
        <v>61</v>
      </c>
      <c r="K110" s="2">
        <f t="shared" si="17"/>
        <v>0.3193717277486911</v>
      </c>
      <c r="L110" s="30"/>
      <c r="M110" s="30"/>
    </row>
    <row r="111" spans="2:13" x14ac:dyDescent="0.3">
      <c r="B111" s="16" t="s">
        <v>226</v>
      </c>
      <c r="C111" s="30"/>
      <c r="D111" s="6">
        <v>0</v>
      </c>
      <c r="E111" s="2">
        <f t="shared" si="15"/>
        <v>0</v>
      </c>
      <c r="F111" s="30"/>
      <c r="G111" s="6">
        <v>0</v>
      </c>
      <c r="H111" s="2">
        <f t="shared" si="16"/>
        <v>0</v>
      </c>
      <c r="I111" s="30"/>
      <c r="J111" s="6">
        <v>0</v>
      </c>
      <c r="K111" s="2">
        <f t="shared" si="17"/>
        <v>0</v>
      </c>
      <c r="L111" s="30"/>
      <c r="M111" s="30"/>
    </row>
    <row r="112" spans="2:13" x14ac:dyDescent="0.3">
      <c r="B112" s="13" t="s">
        <v>227</v>
      </c>
      <c r="C112" s="30"/>
      <c r="D112" s="7">
        <v>2</v>
      </c>
      <c r="E112" s="2">
        <f t="shared" si="15"/>
        <v>9.6153846153846159E-3</v>
      </c>
      <c r="F112" s="30"/>
      <c r="G112" s="7">
        <v>0</v>
      </c>
      <c r="H112" s="2">
        <f t="shared" si="16"/>
        <v>0</v>
      </c>
      <c r="I112" s="30"/>
      <c r="J112" s="7">
        <v>0</v>
      </c>
      <c r="K112" s="2">
        <f t="shared" si="17"/>
        <v>0</v>
      </c>
      <c r="L112" s="30"/>
      <c r="M112" s="30"/>
    </row>
    <row r="113" spans="2:13" x14ac:dyDescent="0.3">
      <c r="B113" s="16" t="s">
        <v>228</v>
      </c>
      <c r="C113" s="30"/>
      <c r="D113" s="6">
        <v>0</v>
      </c>
      <c r="E113" s="2">
        <f t="shared" si="15"/>
        <v>0</v>
      </c>
      <c r="F113" s="30"/>
      <c r="G113" s="6">
        <v>0</v>
      </c>
      <c r="H113" s="2">
        <f t="shared" si="16"/>
        <v>0</v>
      </c>
      <c r="I113" s="30"/>
      <c r="J113" s="6">
        <v>2</v>
      </c>
      <c r="K113" s="2">
        <f t="shared" si="17"/>
        <v>1.0471204188481676E-2</v>
      </c>
      <c r="L113" s="30"/>
      <c r="M113" s="30"/>
    </row>
    <row r="114" spans="2:13" x14ac:dyDescent="0.3">
      <c r="B114" s="13" t="s">
        <v>229</v>
      </c>
      <c r="C114" s="30"/>
      <c r="D114" s="7">
        <v>6</v>
      </c>
      <c r="E114" s="2">
        <f t="shared" si="15"/>
        <v>2.8846153846153848E-2</v>
      </c>
      <c r="F114" s="30"/>
      <c r="G114" s="7">
        <v>6</v>
      </c>
      <c r="H114" s="2">
        <f t="shared" si="16"/>
        <v>2.9702970297029702E-2</v>
      </c>
      <c r="I114" s="30"/>
      <c r="J114" s="7">
        <v>1</v>
      </c>
      <c r="K114" s="2">
        <f t="shared" si="17"/>
        <v>5.235602094240838E-3</v>
      </c>
      <c r="L114" s="30"/>
      <c r="M114" s="30"/>
    </row>
    <row r="115" spans="2:13" x14ac:dyDescent="0.3">
      <c r="B115" s="16" t="s">
        <v>230</v>
      </c>
      <c r="C115" s="30"/>
      <c r="D115" s="6">
        <v>2</v>
      </c>
      <c r="E115" s="2">
        <f t="shared" si="15"/>
        <v>9.6153846153846159E-3</v>
      </c>
      <c r="F115" s="30"/>
      <c r="G115" s="6">
        <v>0</v>
      </c>
      <c r="H115" s="2">
        <f t="shared" si="16"/>
        <v>0</v>
      </c>
      <c r="I115" s="30"/>
      <c r="J115" s="6">
        <v>1</v>
      </c>
      <c r="K115" s="2">
        <f t="shared" si="17"/>
        <v>5.235602094240838E-3</v>
      </c>
      <c r="L115" s="30"/>
      <c r="M115" s="30"/>
    </row>
    <row r="116" spans="2:13" x14ac:dyDescent="0.3">
      <c r="B116" s="37" t="s">
        <v>269</v>
      </c>
      <c r="C116" s="30"/>
      <c r="D116" s="18">
        <f>SUM(D118:D137)</f>
        <v>0</v>
      </c>
      <c r="E116" s="127">
        <f t="shared" si="15"/>
        <v>0</v>
      </c>
      <c r="F116" s="30"/>
      <c r="G116" s="18">
        <f>SUM(G118:G137)</f>
        <v>0</v>
      </c>
      <c r="H116" s="127">
        <f t="shared" si="16"/>
        <v>0</v>
      </c>
      <c r="I116" s="30"/>
      <c r="J116" s="18">
        <v>21</v>
      </c>
      <c r="K116" s="127">
        <f t="shared" si="17"/>
        <v>0.1099476439790576</v>
      </c>
      <c r="L116" s="30"/>
      <c r="M116" s="30"/>
    </row>
    <row r="117" spans="2:13" ht="15" thickBot="1" x14ac:dyDescent="0.35">
      <c r="B117" s="14" t="s">
        <v>231</v>
      </c>
      <c r="C117" s="30"/>
      <c r="D117" s="9">
        <v>157</v>
      </c>
      <c r="E117" s="63">
        <f t="shared" si="15"/>
        <v>0.75480769230769229</v>
      </c>
      <c r="F117" s="30"/>
      <c r="G117" s="9">
        <v>157</v>
      </c>
      <c r="H117" s="63">
        <f t="shared" si="16"/>
        <v>0.77722772277227725</v>
      </c>
      <c r="I117" s="30"/>
      <c r="J117" s="9">
        <v>77</v>
      </c>
      <c r="K117" s="63">
        <f t="shared" si="17"/>
        <v>0.40314136125654448</v>
      </c>
      <c r="L117" s="30"/>
      <c r="M117" s="30"/>
    </row>
    <row r="118" spans="2:13" x14ac:dyDescent="0.3">
      <c r="B118" s="34" t="s">
        <v>80</v>
      </c>
      <c r="C118" s="30"/>
      <c r="D118" s="131">
        <v>0</v>
      </c>
      <c r="E118" s="20">
        <f>+D118/D$102*1</f>
        <v>0</v>
      </c>
      <c r="F118" s="30"/>
      <c r="G118" s="131">
        <v>0</v>
      </c>
      <c r="H118" s="20">
        <f>+G118/G$102*1</f>
        <v>0</v>
      </c>
      <c r="I118" s="30"/>
      <c r="J118" s="131">
        <v>5</v>
      </c>
      <c r="K118" s="20">
        <f>+J118/J$102*1</f>
        <v>2.6178010471204188E-2</v>
      </c>
      <c r="L118" s="30"/>
      <c r="M118" s="30"/>
    </row>
    <row r="119" spans="2:13" x14ac:dyDescent="0.3">
      <c r="B119" s="35" t="s">
        <v>79</v>
      </c>
      <c r="C119" s="30"/>
      <c r="D119" s="21">
        <v>0</v>
      </c>
      <c r="E119" s="20">
        <f t="shared" ref="E119:E137" si="18">+D119/D$102*1</f>
        <v>0</v>
      </c>
      <c r="F119" s="30"/>
      <c r="G119" s="21">
        <v>0</v>
      </c>
      <c r="H119" s="20">
        <f t="shared" ref="H119:H137" si="19">+G119/G$102*1</f>
        <v>0</v>
      </c>
      <c r="I119" s="30"/>
      <c r="J119" s="21">
        <v>8</v>
      </c>
      <c r="K119" s="20">
        <f t="shared" ref="K119:K137" si="20">+J119/J$102*1</f>
        <v>4.1884816753926704E-2</v>
      </c>
      <c r="L119" s="30"/>
      <c r="M119" s="30"/>
    </row>
    <row r="120" spans="2:13" x14ac:dyDescent="0.3">
      <c r="B120" s="35" t="s">
        <v>78</v>
      </c>
      <c r="C120" s="30"/>
      <c r="D120" s="21">
        <v>0</v>
      </c>
      <c r="E120" s="20">
        <f t="shared" si="18"/>
        <v>0</v>
      </c>
      <c r="F120" s="30"/>
      <c r="G120" s="21">
        <v>0</v>
      </c>
      <c r="H120" s="20">
        <f t="shared" si="19"/>
        <v>0</v>
      </c>
      <c r="I120" s="30"/>
      <c r="J120" s="21">
        <v>0</v>
      </c>
      <c r="K120" s="20">
        <f t="shared" si="20"/>
        <v>0</v>
      </c>
      <c r="L120" s="30"/>
      <c r="M120" s="30"/>
    </row>
    <row r="121" spans="2:13" ht="24" x14ac:dyDescent="0.3">
      <c r="B121" s="35" t="s">
        <v>77</v>
      </c>
      <c r="C121" s="30"/>
      <c r="D121" s="21">
        <v>0</v>
      </c>
      <c r="E121" s="20">
        <f t="shared" si="18"/>
        <v>0</v>
      </c>
      <c r="F121" s="30"/>
      <c r="G121" s="21">
        <v>0</v>
      </c>
      <c r="H121" s="20">
        <f t="shared" si="19"/>
        <v>0</v>
      </c>
      <c r="I121" s="30"/>
      <c r="J121" s="21">
        <v>0</v>
      </c>
      <c r="K121" s="20">
        <f t="shared" si="20"/>
        <v>0</v>
      </c>
      <c r="L121" s="30"/>
      <c r="M121" s="30"/>
    </row>
    <row r="122" spans="2:13" x14ac:dyDescent="0.3">
      <c r="B122" s="35" t="s">
        <v>76</v>
      </c>
      <c r="C122" s="30"/>
      <c r="D122" s="21">
        <v>0</v>
      </c>
      <c r="E122" s="20">
        <f t="shared" si="18"/>
        <v>0</v>
      </c>
      <c r="F122" s="30"/>
      <c r="G122" s="21">
        <v>0</v>
      </c>
      <c r="H122" s="20">
        <f t="shared" si="19"/>
        <v>0</v>
      </c>
      <c r="I122" s="30"/>
      <c r="J122" s="21">
        <v>0</v>
      </c>
      <c r="K122" s="20">
        <f t="shared" si="20"/>
        <v>0</v>
      </c>
      <c r="L122" s="30"/>
      <c r="M122" s="30"/>
    </row>
    <row r="123" spans="2:13" x14ac:dyDescent="0.3">
      <c r="B123" s="35" t="s">
        <v>75</v>
      </c>
      <c r="C123" s="30"/>
      <c r="D123" s="21">
        <v>0</v>
      </c>
      <c r="E123" s="20">
        <f t="shared" si="18"/>
        <v>0</v>
      </c>
      <c r="F123" s="30"/>
      <c r="G123" s="21">
        <v>0</v>
      </c>
      <c r="H123" s="20">
        <f t="shared" si="19"/>
        <v>0</v>
      </c>
      <c r="I123" s="30"/>
      <c r="J123" s="21">
        <v>4</v>
      </c>
      <c r="K123" s="20">
        <f t="shared" si="20"/>
        <v>2.0942408376963352E-2</v>
      </c>
      <c r="L123" s="30"/>
      <c r="M123" s="30"/>
    </row>
    <row r="124" spans="2:13" x14ac:dyDescent="0.3">
      <c r="B124" s="35" t="s">
        <v>74</v>
      </c>
      <c r="C124" s="30"/>
      <c r="D124" s="21">
        <v>0</v>
      </c>
      <c r="E124" s="20">
        <f t="shared" si="18"/>
        <v>0</v>
      </c>
      <c r="F124" s="30"/>
      <c r="G124" s="21">
        <v>0</v>
      </c>
      <c r="H124" s="20">
        <f t="shared" si="19"/>
        <v>0</v>
      </c>
      <c r="I124" s="30"/>
      <c r="J124" s="21">
        <v>0</v>
      </c>
      <c r="K124" s="20">
        <f t="shared" si="20"/>
        <v>0</v>
      </c>
      <c r="L124" s="30"/>
      <c r="M124" s="30"/>
    </row>
    <row r="125" spans="2:13" x14ac:dyDescent="0.3">
      <c r="B125" s="35" t="s">
        <v>73</v>
      </c>
      <c r="C125" s="30"/>
      <c r="D125" s="21">
        <v>0</v>
      </c>
      <c r="E125" s="20">
        <f t="shared" si="18"/>
        <v>0</v>
      </c>
      <c r="F125" s="30"/>
      <c r="G125" s="21">
        <v>0</v>
      </c>
      <c r="H125" s="20">
        <f t="shared" si="19"/>
        <v>0</v>
      </c>
      <c r="I125" s="30"/>
      <c r="J125" s="21">
        <v>0</v>
      </c>
      <c r="K125" s="20">
        <f t="shared" si="20"/>
        <v>0</v>
      </c>
      <c r="L125" s="30"/>
      <c r="M125" s="30"/>
    </row>
    <row r="126" spans="2:13" x14ac:dyDescent="0.3">
      <c r="B126" s="35" t="s">
        <v>72</v>
      </c>
      <c r="C126" s="30"/>
      <c r="D126" s="21">
        <v>0</v>
      </c>
      <c r="E126" s="20">
        <f t="shared" si="18"/>
        <v>0</v>
      </c>
      <c r="F126" s="30"/>
      <c r="G126" s="21">
        <v>0</v>
      </c>
      <c r="H126" s="20">
        <f t="shared" si="19"/>
        <v>0</v>
      </c>
      <c r="I126" s="30"/>
      <c r="J126" s="21">
        <v>0</v>
      </c>
      <c r="K126" s="20">
        <f t="shared" si="20"/>
        <v>0</v>
      </c>
      <c r="L126" s="30"/>
      <c r="M126" s="30"/>
    </row>
    <row r="127" spans="2:13" x14ac:dyDescent="0.3">
      <c r="B127" s="35" t="s">
        <v>71</v>
      </c>
      <c r="C127" s="30"/>
      <c r="D127" s="21">
        <v>0</v>
      </c>
      <c r="E127" s="20">
        <f t="shared" si="18"/>
        <v>0</v>
      </c>
      <c r="F127" s="30"/>
      <c r="G127" s="21">
        <v>0</v>
      </c>
      <c r="H127" s="20">
        <f t="shared" si="19"/>
        <v>0</v>
      </c>
      <c r="I127" s="30"/>
      <c r="J127" s="21">
        <v>0</v>
      </c>
      <c r="K127" s="20">
        <f t="shared" si="20"/>
        <v>0</v>
      </c>
      <c r="L127" s="30"/>
      <c r="M127" s="30"/>
    </row>
    <row r="128" spans="2:13" x14ac:dyDescent="0.3">
      <c r="B128" s="35" t="s">
        <v>70</v>
      </c>
      <c r="C128" s="30"/>
      <c r="D128" s="21">
        <v>0</v>
      </c>
      <c r="E128" s="20">
        <f t="shared" si="18"/>
        <v>0</v>
      </c>
      <c r="F128" s="30"/>
      <c r="G128" s="21">
        <v>0</v>
      </c>
      <c r="H128" s="20">
        <f t="shared" si="19"/>
        <v>0</v>
      </c>
      <c r="I128" s="30"/>
      <c r="J128" s="21">
        <v>0</v>
      </c>
      <c r="K128" s="20">
        <f t="shared" si="20"/>
        <v>0</v>
      </c>
      <c r="L128" s="30"/>
      <c r="M128" s="30"/>
    </row>
    <row r="129" spans="2:13" x14ac:dyDescent="0.3">
      <c r="B129" s="35" t="s">
        <v>69</v>
      </c>
      <c r="C129" s="30"/>
      <c r="D129" s="21">
        <v>0</v>
      </c>
      <c r="E129" s="20">
        <f t="shared" si="18"/>
        <v>0</v>
      </c>
      <c r="F129" s="30"/>
      <c r="G129" s="21">
        <v>0</v>
      </c>
      <c r="H129" s="20">
        <f t="shared" si="19"/>
        <v>0</v>
      </c>
      <c r="I129" s="30"/>
      <c r="J129" s="21">
        <v>0</v>
      </c>
      <c r="K129" s="20">
        <f t="shared" si="20"/>
        <v>0</v>
      </c>
      <c r="L129" s="30"/>
      <c r="M129" s="30"/>
    </row>
    <row r="130" spans="2:13" x14ac:dyDescent="0.3">
      <c r="B130" s="35" t="s">
        <v>68</v>
      </c>
      <c r="C130" s="30"/>
      <c r="D130" s="21">
        <v>0</v>
      </c>
      <c r="E130" s="20">
        <f t="shared" si="18"/>
        <v>0</v>
      </c>
      <c r="F130" s="30"/>
      <c r="G130" s="21">
        <v>0</v>
      </c>
      <c r="H130" s="20">
        <f t="shared" si="19"/>
        <v>0</v>
      </c>
      <c r="I130" s="30"/>
      <c r="J130" s="21">
        <v>0</v>
      </c>
      <c r="K130" s="20">
        <f t="shared" si="20"/>
        <v>0</v>
      </c>
      <c r="L130" s="30"/>
      <c r="M130" s="30"/>
    </row>
    <row r="131" spans="2:13" x14ac:dyDescent="0.3">
      <c r="B131" s="35" t="s">
        <v>67</v>
      </c>
      <c r="C131" s="30"/>
      <c r="D131" s="21">
        <v>0</v>
      </c>
      <c r="E131" s="20">
        <f t="shared" si="18"/>
        <v>0</v>
      </c>
      <c r="F131" s="30"/>
      <c r="G131" s="21">
        <v>0</v>
      </c>
      <c r="H131" s="20">
        <f t="shared" si="19"/>
        <v>0</v>
      </c>
      <c r="I131" s="30"/>
      <c r="J131" s="21">
        <v>0</v>
      </c>
      <c r="K131" s="20">
        <f t="shared" si="20"/>
        <v>0</v>
      </c>
      <c r="L131" s="30"/>
      <c r="M131" s="30"/>
    </row>
    <row r="132" spans="2:13" x14ac:dyDescent="0.3">
      <c r="B132" s="35" t="s">
        <v>66</v>
      </c>
      <c r="C132" s="30"/>
      <c r="D132" s="21">
        <v>0</v>
      </c>
      <c r="E132" s="20">
        <f t="shared" si="18"/>
        <v>0</v>
      </c>
      <c r="F132" s="30"/>
      <c r="G132" s="21">
        <v>0</v>
      </c>
      <c r="H132" s="20">
        <f t="shared" si="19"/>
        <v>0</v>
      </c>
      <c r="I132" s="30"/>
      <c r="J132" s="21">
        <v>3</v>
      </c>
      <c r="K132" s="20">
        <f t="shared" si="20"/>
        <v>1.5706806282722512E-2</v>
      </c>
      <c r="L132" s="30"/>
      <c r="M132" s="30"/>
    </row>
    <row r="133" spans="2:13" x14ac:dyDescent="0.3">
      <c r="B133" s="35" t="s">
        <v>65</v>
      </c>
      <c r="C133" s="30"/>
      <c r="D133" s="21">
        <v>0</v>
      </c>
      <c r="E133" s="20">
        <f t="shared" si="18"/>
        <v>0</v>
      </c>
      <c r="F133" s="30"/>
      <c r="G133" s="21">
        <v>0</v>
      </c>
      <c r="H133" s="20">
        <f t="shared" si="19"/>
        <v>0</v>
      </c>
      <c r="I133" s="30"/>
      <c r="J133" s="21">
        <v>0</v>
      </c>
      <c r="K133" s="20">
        <f t="shared" si="20"/>
        <v>0</v>
      </c>
      <c r="L133" s="30"/>
      <c r="M133" s="30"/>
    </row>
    <row r="134" spans="2:13" x14ac:dyDescent="0.3">
      <c r="B134" s="35" t="s">
        <v>64</v>
      </c>
      <c r="C134" s="30"/>
      <c r="D134" s="21">
        <v>0</v>
      </c>
      <c r="E134" s="20">
        <f t="shared" si="18"/>
        <v>0</v>
      </c>
      <c r="F134" s="30"/>
      <c r="G134" s="21">
        <v>0</v>
      </c>
      <c r="H134" s="20">
        <f t="shared" si="19"/>
        <v>0</v>
      </c>
      <c r="I134" s="30"/>
      <c r="J134" s="21">
        <v>0</v>
      </c>
      <c r="K134" s="20">
        <f t="shared" si="20"/>
        <v>0</v>
      </c>
      <c r="L134" s="30"/>
      <c r="M134" s="30"/>
    </row>
    <row r="135" spans="2:13" x14ac:dyDescent="0.3">
      <c r="B135" s="35" t="s">
        <v>63</v>
      </c>
      <c r="C135" s="30"/>
      <c r="D135" s="21">
        <v>0</v>
      </c>
      <c r="E135" s="20">
        <f t="shared" si="18"/>
        <v>0</v>
      </c>
      <c r="F135" s="30"/>
      <c r="G135" s="21">
        <v>0</v>
      </c>
      <c r="H135" s="20">
        <f t="shared" si="19"/>
        <v>0</v>
      </c>
      <c r="I135" s="30"/>
      <c r="J135" s="21">
        <v>0</v>
      </c>
      <c r="K135" s="20">
        <f t="shared" si="20"/>
        <v>0</v>
      </c>
      <c r="L135" s="30"/>
      <c r="M135" s="30"/>
    </row>
    <row r="136" spans="2:13" x14ac:dyDescent="0.3">
      <c r="B136" s="35" t="s">
        <v>62</v>
      </c>
      <c r="C136" s="30"/>
      <c r="D136" s="21">
        <v>0</v>
      </c>
      <c r="E136" s="20">
        <f t="shared" si="18"/>
        <v>0</v>
      </c>
      <c r="F136" s="30"/>
      <c r="G136" s="21">
        <v>0</v>
      </c>
      <c r="H136" s="20">
        <f t="shared" si="19"/>
        <v>0</v>
      </c>
      <c r="I136" s="30"/>
      <c r="J136" s="21">
        <v>1</v>
      </c>
      <c r="K136" s="20">
        <f t="shared" si="20"/>
        <v>5.235602094240838E-3</v>
      </c>
      <c r="L136" s="30"/>
      <c r="M136" s="30"/>
    </row>
    <row r="137" spans="2:13" ht="15" thickBot="1" x14ac:dyDescent="0.35">
      <c r="B137" s="36" t="s">
        <v>25</v>
      </c>
      <c r="C137" s="30"/>
      <c r="D137" s="132">
        <v>0</v>
      </c>
      <c r="E137" s="133">
        <f t="shared" si="18"/>
        <v>0</v>
      </c>
      <c r="F137" s="30"/>
      <c r="G137" s="132">
        <v>0</v>
      </c>
      <c r="H137" s="133">
        <f t="shared" si="19"/>
        <v>0</v>
      </c>
      <c r="I137" s="30"/>
      <c r="J137" s="132">
        <v>0</v>
      </c>
      <c r="K137" s="133">
        <f t="shared" si="20"/>
        <v>0</v>
      </c>
      <c r="L137" s="30"/>
      <c r="M137" s="30"/>
    </row>
    <row r="138" spans="2:13" ht="15" thickBot="1" x14ac:dyDescent="0.35">
      <c r="B138" s="118"/>
      <c r="C138" s="30"/>
      <c r="D138" s="128"/>
      <c r="E138" s="120"/>
      <c r="F138" s="30"/>
      <c r="G138" s="128"/>
      <c r="H138" s="120"/>
      <c r="I138" s="30"/>
      <c r="J138" s="128"/>
      <c r="K138" s="120"/>
      <c r="L138" s="30"/>
      <c r="M138" s="30"/>
    </row>
    <row r="139" spans="2:13" ht="24.6" thickBot="1" x14ac:dyDescent="0.35">
      <c r="B139" s="87" t="s">
        <v>216</v>
      </c>
      <c r="C139" s="30"/>
      <c r="D139" s="88">
        <f>SUM(D140:D141)</f>
        <v>208</v>
      </c>
      <c r="E139" s="91">
        <f>SUM(E140:E141)</f>
        <v>1</v>
      </c>
      <c r="F139" s="30"/>
      <c r="G139" s="88">
        <f>SUM(G140:G141)</f>
        <v>202</v>
      </c>
      <c r="H139" s="91">
        <f>SUM(H140:H141)</f>
        <v>1</v>
      </c>
      <c r="I139" s="30"/>
      <c r="J139" s="88">
        <f>SUM(J140:J141)</f>
        <v>191</v>
      </c>
      <c r="K139" s="91">
        <f>SUM(K140:K141)</f>
        <v>1</v>
      </c>
      <c r="L139" s="30"/>
      <c r="M139" s="30"/>
    </row>
    <row r="140" spans="2:13" x14ac:dyDescent="0.3">
      <c r="B140" s="13" t="s">
        <v>33</v>
      </c>
      <c r="C140" s="30"/>
      <c r="D140" s="7">
        <v>88</v>
      </c>
      <c r="E140" s="8">
        <f>+D140/D139</f>
        <v>0.42307692307692307</v>
      </c>
      <c r="F140" s="30"/>
      <c r="G140" s="7">
        <v>71</v>
      </c>
      <c r="H140" s="8">
        <f>+G140/G139</f>
        <v>0.35148514851485146</v>
      </c>
      <c r="I140" s="30"/>
      <c r="J140" s="7">
        <v>76</v>
      </c>
      <c r="K140" s="8">
        <f>+J140/J139</f>
        <v>0.39790575916230364</v>
      </c>
      <c r="L140" s="30"/>
      <c r="M140" s="30"/>
    </row>
    <row r="141" spans="2:13" ht="15" thickBot="1" x14ac:dyDescent="0.35">
      <c r="B141" s="14" t="s">
        <v>34</v>
      </c>
      <c r="C141" s="30"/>
      <c r="D141" s="9">
        <v>120</v>
      </c>
      <c r="E141" s="10">
        <f>+D141/D139</f>
        <v>0.57692307692307687</v>
      </c>
      <c r="F141" s="30"/>
      <c r="G141" s="9">
        <v>131</v>
      </c>
      <c r="H141" s="10">
        <f>+G141/G139</f>
        <v>0.64851485148514854</v>
      </c>
      <c r="I141" s="30"/>
      <c r="J141" s="9">
        <v>115</v>
      </c>
      <c r="K141" s="10">
        <f>+J141/J139</f>
        <v>0.60209424083769636</v>
      </c>
      <c r="L141" s="30"/>
      <c r="M141" s="30"/>
    </row>
    <row r="142" spans="2:13" ht="15" customHeight="1" thickBot="1" x14ac:dyDescent="0.35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</row>
    <row r="143" spans="2:13" ht="15" thickBot="1" x14ac:dyDescent="0.35">
      <c r="B143" s="87" t="s">
        <v>215</v>
      </c>
      <c r="C143" s="30"/>
      <c r="D143" s="88">
        <f>SUM(D144:D148)</f>
        <v>208</v>
      </c>
      <c r="E143" s="89">
        <f>SUM(E144:E148)</f>
        <v>1</v>
      </c>
      <c r="F143" s="30"/>
      <c r="G143" s="88">
        <f>SUM(G144:G148)</f>
        <v>202</v>
      </c>
      <c r="H143" s="89">
        <f>SUM(H144:H148)</f>
        <v>1</v>
      </c>
      <c r="I143" s="30"/>
      <c r="J143" s="88">
        <f>SUM(J144:J148)</f>
        <v>191</v>
      </c>
      <c r="K143" s="89">
        <f>SUM(K144:K148)</f>
        <v>1</v>
      </c>
      <c r="L143" s="30">
        <v>196</v>
      </c>
      <c r="M143" s="30"/>
    </row>
    <row r="144" spans="2:13" x14ac:dyDescent="0.3">
      <c r="B144" s="15" t="s">
        <v>35</v>
      </c>
      <c r="C144" s="30"/>
      <c r="D144" s="1">
        <v>32</v>
      </c>
      <c r="E144" s="2">
        <f>+D144/D$143*1</f>
        <v>0.15384615384615385</v>
      </c>
      <c r="F144" s="30"/>
      <c r="G144" s="1">
        <v>31</v>
      </c>
      <c r="H144" s="2">
        <f>+G144/G$143*1</f>
        <v>0.15346534653465346</v>
      </c>
      <c r="I144" s="30"/>
      <c r="J144" s="1">
        <v>15</v>
      </c>
      <c r="K144" s="2">
        <f>+J144/J$143*1</f>
        <v>7.8534031413612565E-2</v>
      </c>
      <c r="L144" s="30"/>
      <c r="M144" s="30"/>
    </row>
    <row r="145" spans="2:13" x14ac:dyDescent="0.3">
      <c r="B145" s="16" t="s">
        <v>36</v>
      </c>
      <c r="C145" s="30"/>
      <c r="D145" s="4">
        <v>58</v>
      </c>
      <c r="E145" s="2">
        <f t="shared" ref="E145:E148" si="21">+D145/D$143*1</f>
        <v>0.27884615384615385</v>
      </c>
      <c r="F145" s="30"/>
      <c r="G145" s="4">
        <v>61</v>
      </c>
      <c r="H145" s="2">
        <f t="shared" ref="H145:H148" si="22">+G145/G$143*1</f>
        <v>0.30198019801980197</v>
      </c>
      <c r="I145" s="30"/>
      <c r="J145" s="4">
        <v>89</v>
      </c>
      <c r="K145" s="2">
        <f t="shared" ref="K145:K148" si="23">+J145/J$143*1</f>
        <v>0.46596858638743455</v>
      </c>
      <c r="L145" s="30"/>
      <c r="M145" s="30"/>
    </row>
    <row r="146" spans="2:13" x14ac:dyDescent="0.3">
      <c r="B146" s="13" t="s">
        <v>37</v>
      </c>
      <c r="C146" s="30"/>
      <c r="D146" s="1">
        <v>53</v>
      </c>
      <c r="E146" s="2">
        <f t="shared" si="21"/>
        <v>0.25480769230769229</v>
      </c>
      <c r="F146" s="30"/>
      <c r="G146" s="1">
        <v>59</v>
      </c>
      <c r="H146" s="2">
        <f t="shared" si="22"/>
        <v>0.29207920792079206</v>
      </c>
      <c r="I146" s="30"/>
      <c r="J146" s="1">
        <v>52</v>
      </c>
      <c r="K146" s="2">
        <f t="shared" si="23"/>
        <v>0.27225130890052357</v>
      </c>
      <c r="L146" s="30"/>
      <c r="M146" s="30"/>
    </row>
    <row r="147" spans="2:13" x14ac:dyDescent="0.3">
      <c r="B147" s="16" t="s">
        <v>38</v>
      </c>
      <c r="C147" s="30"/>
      <c r="D147" s="4">
        <v>49</v>
      </c>
      <c r="E147" s="2">
        <f t="shared" si="21"/>
        <v>0.23557692307692307</v>
      </c>
      <c r="F147" s="30"/>
      <c r="G147" s="4">
        <v>37</v>
      </c>
      <c r="H147" s="2">
        <f t="shared" si="22"/>
        <v>0.18316831683168316</v>
      </c>
      <c r="I147" s="30"/>
      <c r="J147" s="4">
        <v>18</v>
      </c>
      <c r="K147" s="2">
        <f t="shared" si="23"/>
        <v>9.4240837696335081E-2</v>
      </c>
      <c r="L147" s="30"/>
      <c r="M147" s="30"/>
    </row>
    <row r="148" spans="2:13" ht="15" thickBot="1" x14ac:dyDescent="0.35">
      <c r="B148" s="17" t="s">
        <v>39</v>
      </c>
      <c r="C148" s="30"/>
      <c r="D148" s="11">
        <v>16</v>
      </c>
      <c r="E148" s="63">
        <f t="shared" si="21"/>
        <v>7.6923076923076927E-2</v>
      </c>
      <c r="F148" s="30"/>
      <c r="G148" s="11">
        <v>14</v>
      </c>
      <c r="H148" s="63">
        <f t="shared" si="22"/>
        <v>6.9306930693069313E-2</v>
      </c>
      <c r="I148" s="30"/>
      <c r="J148" s="11">
        <v>17</v>
      </c>
      <c r="K148" s="63">
        <f t="shared" si="23"/>
        <v>8.9005235602094238E-2</v>
      </c>
      <c r="L148" s="30"/>
      <c r="M148" s="30"/>
    </row>
    <row r="150" spans="2:13" x14ac:dyDescent="0.3">
      <c r="B150" s="117"/>
    </row>
    <row r="156" spans="2:13" ht="12.75" hidden="1" customHeight="1" x14ac:dyDescent="0.3"/>
    <row r="157" spans="2:13" s="27" customFormat="1" ht="24" hidden="1" customHeight="1" x14ac:dyDescent="0.3">
      <c r="B157" s="25" t="s">
        <v>97</v>
      </c>
      <c r="C157" s="3"/>
      <c r="D157" s="23"/>
      <c r="E157" s="23"/>
      <c r="F157" s="3"/>
      <c r="G157" s="23"/>
      <c r="H157" s="23"/>
      <c r="I157" s="3"/>
      <c r="J157" s="23"/>
      <c r="K157" s="23"/>
      <c r="L157" s="3"/>
      <c r="M157" s="3"/>
    </row>
    <row r="158" spans="2:13" ht="12.75" hidden="1" customHeight="1" x14ac:dyDescent="0.3"/>
    <row r="159" spans="2:13" s="27" customFormat="1" ht="24" hidden="1" customHeight="1" x14ac:dyDescent="0.3">
      <c r="B159" s="25" t="s">
        <v>96</v>
      </c>
      <c r="C159" s="3"/>
      <c r="D159" s="23"/>
      <c r="E159" s="23"/>
      <c r="F159" s="3"/>
      <c r="G159" s="23"/>
      <c r="H159" s="23"/>
      <c r="I159" s="3"/>
      <c r="J159" s="23"/>
      <c r="K159" s="23"/>
      <c r="L159" s="3"/>
      <c r="M159" s="3"/>
    </row>
    <row r="160" spans="2:13" ht="12.75" hidden="1" customHeight="1" x14ac:dyDescent="0.3">
      <c r="B160" s="25" t="s">
        <v>94</v>
      </c>
    </row>
    <row r="161" spans="2:13" ht="12.75" hidden="1" customHeight="1" x14ac:dyDescent="0.3">
      <c r="B161" s="25" t="s">
        <v>93</v>
      </c>
    </row>
    <row r="162" spans="2:13" s="27" customFormat="1" ht="24" hidden="1" customHeight="1" x14ac:dyDescent="0.3">
      <c r="B162" s="25" t="s">
        <v>95</v>
      </c>
      <c r="C162" s="3"/>
      <c r="D162" s="23"/>
      <c r="E162" s="23"/>
      <c r="F162" s="3"/>
      <c r="G162" s="23"/>
      <c r="H162" s="23"/>
      <c r="I162" s="3"/>
      <c r="J162" s="23"/>
      <c r="K162" s="23"/>
      <c r="L162" s="3"/>
      <c r="M162" s="3"/>
    </row>
    <row r="163" spans="2:13" ht="13.2" hidden="1" customHeight="1" x14ac:dyDescent="0.3">
      <c r="B163" s="25" t="s">
        <v>94</v>
      </c>
    </row>
    <row r="164" spans="2:13" ht="13.2" hidden="1" customHeight="1" x14ac:dyDescent="0.3">
      <c r="B164" s="25" t="s">
        <v>93</v>
      </c>
    </row>
    <row r="165" spans="2:13" s="27" customFormat="1" ht="24" hidden="1" customHeight="1" x14ac:dyDescent="0.3">
      <c r="B165" s="25" t="s">
        <v>40</v>
      </c>
      <c r="C165" s="3"/>
      <c r="D165" s="23"/>
      <c r="E165" s="23"/>
      <c r="F165" s="3"/>
      <c r="G165" s="23"/>
      <c r="H165" s="23"/>
      <c r="I165" s="3"/>
      <c r="J165" s="23"/>
      <c r="K165" s="23"/>
      <c r="L165" s="3"/>
      <c r="M165" s="3"/>
    </row>
    <row r="166" spans="2:13" s="27" customFormat="1" ht="24" hidden="1" customHeight="1" x14ac:dyDescent="0.3">
      <c r="B166" s="25" t="s">
        <v>92</v>
      </c>
      <c r="C166" s="3"/>
      <c r="D166" s="23"/>
      <c r="E166" s="23"/>
      <c r="F166" s="3"/>
      <c r="G166" s="23"/>
      <c r="H166" s="23"/>
      <c r="I166" s="3"/>
      <c r="J166" s="23"/>
      <c r="K166" s="23"/>
      <c r="L166" s="3"/>
      <c r="M166" s="3"/>
    </row>
    <row r="167" spans="2:13" ht="12.75" hidden="1" customHeight="1" x14ac:dyDescent="0.3">
      <c r="B167" s="25">
        <v>0</v>
      </c>
    </row>
    <row r="168" spans="2:13" ht="12.75" hidden="1" customHeight="1" x14ac:dyDescent="0.3">
      <c r="B168" s="25">
        <v>1</v>
      </c>
    </row>
    <row r="169" spans="2:13" s="26" customFormat="1" ht="12.75" hidden="1" customHeight="1" x14ac:dyDescent="0.3">
      <c r="B169" s="25">
        <v>2</v>
      </c>
      <c r="C169" s="3"/>
      <c r="D169" s="23"/>
      <c r="E169" s="23"/>
      <c r="F169" s="3"/>
      <c r="G169" s="23"/>
      <c r="H169" s="23"/>
      <c r="I169" s="3"/>
      <c r="J169" s="23"/>
      <c r="K169" s="23"/>
      <c r="L169" s="3"/>
      <c r="M169" s="3"/>
    </row>
    <row r="170" spans="2:13" ht="12.75" hidden="1" customHeight="1" x14ac:dyDescent="0.3">
      <c r="B170" s="25" t="s">
        <v>41</v>
      </c>
    </row>
    <row r="171" spans="2:13" ht="12.75" hidden="1" customHeight="1" x14ac:dyDescent="0.3">
      <c r="B171" s="25">
        <v>3</v>
      </c>
    </row>
    <row r="172" spans="2:13" s="26" customFormat="1" ht="12.75" hidden="1" customHeight="1" x14ac:dyDescent="0.3">
      <c r="B172" s="25">
        <v>4</v>
      </c>
      <c r="C172" s="3"/>
      <c r="D172" s="23"/>
      <c r="E172" s="23"/>
      <c r="F172" s="3"/>
      <c r="G172" s="23"/>
      <c r="H172" s="23"/>
      <c r="I172" s="3"/>
      <c r="J172" s="23"/>
      <c r="K172" s="23"/>
      <c r="L172" s="3"/>
      <c r="M172" s="3"/>
    </row>
    <row r="173" spans="2:13" ht="12.75" hidden="1" customHeight="1" x14ac:dyDescent="0.3">
      <c r="B173" s="25" t="s">
        <v>42</v>
      </c>
    </row>
    <row r="174" spans="2:13" ht="12.75" hidden="1" customHeight="1" x14ac:dyDescent="0.3">
      <c r="B174" s="25">
        <v>5</v>
      </c>
    </row>
    <row r="175" spans="2:13" s="26" customFormat="1" ht="12.75" hidden="1" customHeight="1" x14ac:dyDescent="0.3">
      <c r="B175" s="25">
        <v>6</v>
      </c>
      <c r="C175" s="3"/>
      <c r="D175" s="23"/>
      <c r="E175" s="23"/>
      <c r="F175" s="3"/>
      <c r="G175" s="23"/>
      <c r="H175" s="23"/>
      <c r="I175" s="3"/>
      <c r="J175" s="23"/>
      <c r="K175" s="23"/>
      <c r="L175" s="3"/>
      <c r="M175" s="3"/>
    </row>
    <row r="176" spans="2:13" ht="12.75" hidden="1" customHeight="1" x14ac:dyDescent="0.3">
      <c r="B176" s="25" t="s">
        <v>43</v>
      </c>
    </row>
    <row r="177" spans="2:13" ht="12.75" hidden="1" customHeight="1" x14ac:dyDescent="0.3">
      <c r="B177" s="25">
        <v>7</v>
      </c>
    </row>
    <row r="178" spans="2:13" s="26" customFormat="1" ht="12.75" hidden="1" customHeight="1" x14ac:dyDescent="0.3">
      <c r="B178" s="25">
        <v>8</v>
      </c>
      <c r="C178" s="3"/>
      <c r="D178" s="23"/>
      <c r="E178" s="23"/>
      <c r="F178" s="3"/>
      <c r="G178" s="23"/>
      <c r="H178" s="23"/>
      <c r="I178" s="3"/>
      <c r="J178" s="23"/>
      <c r="K178" s="23"/>
      <c r="L178" s="3"/>
      <c r="M178" s="3"/>
    </row>
    <row r="179" spans="2:13" ht="12.75" hidden="1" customHeight="1" x14ac:dyDescent="0.3">
      <c r="B179" s="25" t="s">
        <v>85</v>
      </c>
    </row>
    <row r="180" spans="2:13" ht="12.75" hidden="1" customHeight="1" x14ac:dyDescent="0.3">
      <c r="B180" s="25">
        <v>9</v>
      </c>
    </row>
    <row r="181" spans="2:13" ht="12.75" hidden="1" customHeight="1" x14ac:dyDescent="0.3">
      <c r="B181" s="25">
        <v>10</v>
      </c>
    </row>
    <row r="182" spans="2:13" s="27" customFormat="1" ht="24" hidden="1" customHeight="1" x14ac:dyDescent="0.3">
      <c r="B182" s="25" t="s">
        <v>44</v>
      </c>
      <c r="C182" s="3"/>
      <c r="D182" s="23"/>
      <c r="E182" s="23"/>
      <c r="F182" s="3"/>
      <c r="G182" s="23"/>
      <c r="H182" s="23"/>
      <c r="I182" s="3"/>
      <c r="J182" s="23"/>
      <c r="K182" s="23"/>
      <c r="L182" s="3"/>
      <c r="M182" s="3"/>
    </row>
    <row r="183" spans="2:13" ht="24" hidden="1" customHeight="1" x14ac:dyDescent="0.3">
      <c r="B183" s="25" t="s">
        <v>91</v>
      </c>
    </row>
    <row r="184" spans="2:13" ht="13.2" hidden="1" customHeight="1" x14ac:dyDescent="0.3">
      <c r="B184" s="25">
        <v>0</v>
      </c>
    </row>
    <row r="185" spans="2:13" s="26" customFormat="1" ht="13.2" hidden="1" customHeight="1" x14ac:dyDescent="0.3">
      <c r="B185" s="25">
        <v>1</v>
      </c>
      <c r="C185" s="3"/>
      <c r="D185" s="23"/>
      <c r="E185" s="23"/>
      <c r="F185" s="3"/>
      <c r="G185" s="23"/>
      <c r="H185" s="23"/>
      <c r="I185" s="3"/>
      <c r="J185" s="23"/>
      <c r="K185" s="23"/>
      <c r="L185" s="3"/>
      <c r="M185" s="3"/>
    </row>
    <row r="186" spans="2:13" ht="13.2" hidden="1" customHeight="1" x14ac:dyDescent="0.3">
      <c r="B186" s="25">
        <v>2</v>
      </c>
    </row>
    <row r="187" spans="2:13" ht="13.2" hidden="1" customHeight="1" x14ac:dyDescent="0.3">
      <c r="B187" s="25" t="s">
        <v>41</v>
      </c>
    </row>
    <row r="188" spans="2:13" s="26" customFormat="1" ht="13.2" hidden="1" customHeight="1" x14ac:dyDescent="0.3">
      <c r="B188" s="25">
        <v>3</v>
      </c>
      <c r="C188" s="3"/>
      <c r="D188" s="23"/>
      <c r="E188" s="23"/>
      <c r="F188" s="3"/>
      <c r="G188" s="23"/>
      <c r="H188" s="23"/>
      <c r="I188" s="3"/>
      <c r="J188" s="23"/>
      <c r="K188" s="23"/>
      <c r="L188" s="3"/>
      <c r="M188" s="3"/>
    </row>
    <row r="189" spans="2:13" ht="13.2" hidden="1" customHeight="1" x14ac:dyDescent="0.3">
      <c r="B189" s="25">
        <v>4</v>
      </c>
    </row>
    <row r="190" spans="2:13" ht="13.2" hidden="1" customHeight="1" x14ac:dyDescent="0.3">
      <c r="B190" s="25" t="s">
        <v>42</v>
      </c>
    </row>
    <row r="191" spans="2:13" s="26" customFormat="1" ht="13.2" hidden="1" customHeight="1" x14ac:dyDescent="0.3">
      <c r="B191" s="25">
        <v>5</v>
      </c>
      <c r="C191" s="3"/>
      <c r="D191" s="23"/>
      <c r="E191" s="23"/>
      <c r="F191" s="3"/>
      <c r="G191" s="23"/>
      <c r="H191" s="23"/>
      <c r="I191" s="3"/>
      <c r="J191" s="23"/>
      <c r="K191" s="23"/>
      <c r="L191" s="3"/>
      <c r="M191" s="3"/>
    </row>
    <row r="192" spans="2:13" ht="13.2" hidden="1" customHeight="1" x14ac:dyDescent="0.3">
      <c r="B192" s="25">
        <v>6</v>
      </c>
    </row>
    <row r="193" spans="2:13" ht="13.2" hidden="1" customHeight="1" x14ac:dyDescent="0.3">
      <c r="B193" s="25" t="s">
        <v>43</v>
      </c>
    </row>
    <row r="194" spans="2:13" s="26" customFormat="1" ht="13.2" hidden="1" customHeight="1" x14ac:dyDescent="0.3">
      <c r="B194" s="25">
        <v>7</v>
      </c>
      <c r="C194" s="3"/>
      <c r="D194" s="23"/>
      <c r="E194" s="23"/>
      <c r="F194" s="3"/>
      <c r="G194" s="23"/>
      <c r="H194" s="23"/>
      <c r="I194" s="3"/>
      <c r="J194" s="23"/>
      <c r="K194" s="23"/>
      <c r="L194" s="3"/>
      <c r="M194" s="3"/>
    </row>
    <row r="195" spans="2:13" ht="13.2" hidden="1" customHeight="1" x14ac:dyDescent="0.3">
      <c r="B195" s="25">
        <v>8</v>
      </c>
    </row>
    <row r="196" spans="2:13" ht="13.2" hidden="1" customHeight="1" x14ac:dyDescent="0.3">
      <c r="B196" s="25" t="s">
        <v>85</v>
      </c>
    </row>
    <row r="197" spans="2:13" ht="13.2" hidden="1" customHeight="1" x14ac:dyDescent="0.3">
      <c r="B197" s="25">
        <v>9</v>
      </c>
    </row>
    <row r="198" spans="2:13" s="27" customFormat="1" ht="24" hidden="1" customHeight="1" x14ac:dyDescent="0.3">
      <c r="B198" s="25">
        <v>10</v>
      </c>
      <c r="C198" s="3"/>
      <c r="D198" s="23"/>
      <c r="E198" s="23"/>
      <c r="F198" s="3"/>
      <c r="G198" s="23"/>
      <c r="H198" s="23"/>
      <c r="I198" s="3"/>
      <c r="J198" s="23"/>
      <c r="K198" s="23"/>
      <c r="L198" s="3"/>
      <c r="M198" s="3"/>
    </row>
    <row r="199" spans="2:13" ht="13.2" hidden="1" customHeight="1" x14ac:dyDescent="0.3">
      <c r="B199" s="25" t="s">
        <v>44</v>
      </c>
    </row>
    <row r="200" spans="2:13" ht="24" hidden="1" customHeight="1" x14ac:dyDescent="0.3">
      <c r="B200" s="25" t="s">
        <v>90</v>
      </c>
    </row>
    <row r="201" spans="2:13" s="26" customFormat="1" ht="13.2" hidden="1" customHeight="1" x14ac:dyDescent="0.3">
      <c r="B201" s="25">
        <v>0</v>
      </c>
      <c r="C201" s="3"/>
      <c r="D201" s="23"/>
      <c r="E201" s="23"/>
      <c r="F201" s="3"/>
      <c r="G201" s="23"/>
      <c r="H201" s="23"/>
      <c r="I201" s="3"/>
      <c r="J201" s="23"/>
      <c r="K201" s="23"/>
      <c r="L201" s="3"/>
      <c r="M201" s="3"/>
    </row>
    <row r="202" spans="2:13" ht="13.2" hidden="1" customHeight="1" x14ac:dyDescent="0.3">
      <c r="B202" s="25">
        <v>1</v>
      </c>
    </row>
    <row r="203" spans="2:13" ht="13.2" hidden="1" customHeight="1" x14ac:dyDescent="0.3">
      <c r="B203" s="25">
        <v>2</v>
      </c>
    </row>
    <row r="204" spans="2:13" s="26" customFormat="1" ht="13.2" hidden="1" customHeight="1" x14ac:dyDescent="0.3">
      <c r="B204" s="25" t="s">
        <v>41</v>
      </c>
      <c r="C204" s="3"/>
      <c r="D204" s="23"/>
      <c r="E204" s="23"/>
      <c r="F204" s="3"/>
      <c r="G204" s="23"/>
      <c r="H204" s="23"/>
      <c r="I204" s="3"/>
      <c r="J204" s="23"/>
      <c r="K204" s="23"/>
      <c r="L204" s="3"/>
      <c r="M204" s="3"/>
    </row>
    <row r="205" spans="2:13" ht="13.2" hidden="1" customHeight="1" x14ac:dyDescent="0.3">
      <c r="B205" s="25">
        <v>3</v>
      </c>
    </row>
    <row r="206" spans="2:13" ht="13.2" hidden="1" customHeight="1" x14ac:dyDescent="0.3">
      <c r="B206" s="25">
        <v>4</v>
      </c>
    </row>
    <row r="207" spans="2:13" s="26" customFormat="1" ht="13.2" hidden="1" customHeight="1" x14ac:dyDescent="0.3">
      <c r="B207" s="25" t="s">
        <v>42</v>
      </c>
      <c r="C207" s="3"/>
      <c r="D207" s="23"/>
      <c r="E207" s="23"/>
      <c r="F207" s="3"/>
      <c r="G207" s="23"/>
      <c r="H207" s="23"/>
      <c r="I207" s="3"/>
      <c r="J207" s="23"/>
      <c r="K207" s="23"/>
      <c r="L207" s="3"/>
      <c r="M207" s="3"/>
    </row>
    <row r="208" spans="2:13" ht="13.2" hidden="1" customHeight="1" x14ac:dyDescent="0.3">
      <c r="B208" s="25">
        <v>5</v>
      </c>
    </row>
    <row r="209" spans="2:13" ht="13.2" hidden="1" customHeight="1" x14ac:dyDescent="0.3">
      <c r="B209" s="25">
        <v>6</v>
      </c>
    </row>
    <row r="210" spans="2:13" s="26" customFormat="1" ht="13.2" hidden="1" customHeight="1" x14ac:dyDescent="0.3">
      <c r="B210" s="25" t="s">
        <v>43</v>
      </c>
      <c r="C210" s="3"/>
      <c r="D210" s="23"/>
      <c r="E210" s="23"/>
      <c r="F210" s="3"/>
      <c r="G210" s="23"/>
      <c r="H210" s="23"/>
      <c r="I210" s="3"/>
      <c r="J210" s="23"/>
      <c r="K210" s="23"/>
      <c r="L210" s="3"/>
      <c r="M210" s="3"/>
    </row>
    <row r="211" spans="2:13" ht="13.2" hidden="1" customHeight="1" x14ac:dyDescent="0.3">
      <c r="B211" s="25">
        <v>7</v>
      </c>
    </row>
    <row r="212" spans="2:13" ht="13.2" hidden="1" customHeight="1" x14ac:dyDescent="0.3">
      <c r="B212" s="25">
        <v>8</v>
      </c>
    </row>
    <row r="213" spans="2:13" ht="13.2" hidden="1" customHeight="1" x14ac:dyDescent="0.3">
      <c r="B213" s="25" t="s">
        <v>85</v>
      </c>
    </row>
    <row r="214" spans="2:13" s="27" customFormat="1" ht="24" hidden="1" customHeight="1" x14ac:dyDescent="0.3">
      <c r="B214" s="25">
        <v>9</v>
      </c>
      <c r="C214" s="3"/>
      <c r="D214" s="23"/>
      <c r="E214" s="23"/>
      <c r="F214" s="3"/>
      <c r="G214" s="23"/>
      <c r="H214" s="23"/>
      <c r="I214" s="3"/>
      <c r="J214" s="23"/>
      <c r="K214" s="23"/>
      <c r="L214" s="3"/>
      <c r="M214" s="3"/>
    </row>
    <row r="215" spans="2:13" ht="13.2" hidden="1" customHeight="1" x14ac:dyDescent="0.3">
      <c r="B215" s="25">
        <v>10</v>
      </c>
    </row>
    <row r="216" spans="2:13" ht="26.25" hidden="1" customHeight="1" x14ac:dyDescent="0.3">
      <c r="B216" s="25" t="s">
        <v>44</v>
      </c>
    </row>
    <row r="217" spans="2:13" s="26" customFormat="1" ht="13.2" hidden="1" customHeight="1" x14ac:dyDescent="0.3">
      <c r="B217" s="25" t="s">
        <v>89</v>
      </c>
      <c r="C217" s="3"/>
      <c r="D217" s="23"/>
      <c r="E217" s="23"/>
      <c r="F217" s="3"/>
      <c r="G217" s="23"/>
      <c r="H217" s="23"/>
      <c r="I217" s="3"/>
      <c r="J217" s="23"/>
      <c r="K217" s="23"/>
      <c r="L217" s="3"/>
      <c r="M217" s="3"/>
    </row>
    <row r="218" spans="2:13" ht="13.2" hidden="1" customHeight="1" x14ac:dyDescent="0.3">
      <c r="B218" s="25">
        <v>0</v>
      </c>
    </row>
    <row r="219" spans="2:13" ht="13.2" hidden="1" customHeight="1" x14ac:dyDescent="0.3">
      <c r="B219" s="25">
        <v>1</v>
      </c>
    </row>
    <row r="220" spans="2:13" s="26" customFormat="1" ht="13.2" hidden="1" customHeight="1" x14ac:dyDescent="0.3">
      <c r="B220" s="25">
        <v>2</v>
      </c>
      <c r="C220" s="3"/>
      <c r="D220" s="23"/>
      <c r="E220" s="23"/>
      <c r="F220" s="3"/>
      <c r="G220" s="23"/>
      <c r="H220" s="23"/>
      <c r="I220" s="3"/>
      <c r="J220" s="23"/>
      <c r="K220" s="23"/>
      <c r="L220" s="3"/>
      <c r="M220" s="3"/>
    </row>
    <row r="221" spans="2:13" ht="13.2" hidden="1" customHeight="1" x14ac:dyDescent="0.3">
      <c r="B221" s="25" t="s">
        <v>1</v>
      </c>
    </row>
    <row r="222" spans="2:13" ht="13.2" hidden="1" customHeight="1" x14ac:dyDescent="0.3">
      <c r="B222" s="25">
        <v>3</v>
      </c>
    </row>
    <row r="223" spans="2:13" s="26" customFormat="1" ht="13.2" hidden="1" customHeight="1" x14ac:dyDescent="0.3">
      <c r="B223" s="25">
        <v>4</v>
      </c>
      <c r="C223" s="3"/>
      <c r="D223" s="23"/>
      <c r="E223" s="23"/>
      <c r="F223" s="3"/>
      <c r="G223" s="23"/>
      <c r="H223" s="23"/>
      <c r="I223" s="3"/>
      <c r="J223" s="23"/>
      <c r="K223" s="23"/>
      <c r="L223" s="3"/>
      <c r="M223" s="3"/>
    </row>
    <row r="224" spans="2:13" ht="13.2" hidden="1" customHeight="1" x14ac:dyDescent="0.3">
      <c r="B224" s="25" t="s">
        <v>2</v>
      </c>
    </row>
    <row r="225" spans="2:13" ht="13.2" hidden="1" customHeight="1" x14ac:dyDescent="0.3">
      <c r="B225" s="25">
        <v>5</v>
      </c>
    </row>
    <row r="226" spans="2:13" s="26" customFormat="1" ht="13.2" hidden="1" customHeight="1" x14ac:dyDescent="0.3">
      <c r="B226" s="25">
        <v>6</v>
      </c>
      <c r="C226" s="3"/>
      <c r="D226" s="23"/>
      <c r="E226" s="23"/>
      <c r="F226" s="3"/>
      <c r="G226" s="23"/>
      <c r="H226" s="23"/>
      <c r="I226" s="3"/>
      <c r="J226" s="23"/>
      <c r="K226" s="23"/>
      <c r="L226" s="3"/>
      <c r="M226" s="3"/>
    </row>
    <row r="227" spans="2:13" ht="13.2" hidden="1" customHeight="1" x14ac:dyDescent="0.3">
      <c r="B227" s="25" t="s">
        <v>3</v>
      </c>
    </row>
    <row r="228" spans="2:13" ht="13.2" hidden="1" customHeight="1" x14ac:dyDescent="0.3">
      <c r="B228" s="25">
        <v>7</v>
      </c>
    </row>
    <row r="229" spans="2:13" s="26" customFormat="1" ht="13.2" hidden="1" customHeight="1" x14ac:dyDescent="0.3">
      <c r="B229" s="25">
        <v>8</v>
      </c>
      <c r="C229" s="3"/>
      <c r="D229" s="23"/>
      <c r="E229" s="23"/>
      <c r="F229" s="3"/>
      <c r="G229" s="23"/>
      <c r="H229" s="23"/>
      <c r="I229" s="3"/>
      <c r="J229" s="23"/>
      <c r="K229" s="23"/>
      <c r="L229" s="3"/>
      <c r="M229" s="3"/>
    </row>
    <row r="230" spans="2:13" s="27" customFormat="1" ht="24" hidden="1" customHeight="1" x14ac:dyDescent="0.3">
      <c r="B230" s="25" t="s">
        <v>4</v>
      </c>
      <c r="C230" s="3"/>
      <c r="D230" s="23"/>
      <c r="E230" s="23"/>
      <c r="F230" s="3"/>
      <c r="G230" s="23"/>
      <c r="H230" s="23"/>
      <c r="I230" s="3"/>
      <c r="J230" s="23"/>
      <c r="K230" s="23"/>
      <c r="L230" s="3"/>
      <c r="M230" s="3"/>
    </row>
    <row r="231" spans="2:13" ht="13.2" hidden="1" customHeight="1" x14ac:dyDescent="0.3">
      <c r="B231" s="25">
        <v>9</v>
      </c>
    </row>
    <row r="232" spans="2:13" ht="13.2" hidden="1" customHeight="1" x14ac:dyDescent="0.3">
      <c r="B232" s="25">
        <v>10</v>
      </c>
    </row>
    <row r="233" spans="2:13" s="26" customFormat="1" ht="13.2" hidden="1" customHeight="1" x14ac:dyDescent="0.3">
      <c r="B233" s="25" t="s">
        <v>5</v>
      </c>
      <c r="C233" s="3"/>
      <c r="D233" s="23"/>
      <c r="E233" s="23"/>
      <c r="F233" s="3"/>
      <c r="G233" s="23"/>
      <c r="H233" s="23"/>
      <c r="I233" s="3"/>
      <c r="J233" s="23"/>
      <c r="K233" s="23"/>
      <c r="L233" s="3"/>
      <c r="M233" s="3"/>
    </row>
    <row r="234" spans="2:13" ht="13.2" hidden="1" customHeight="1" x14ac:dyDescent="0.3">
      <c r="B234" s="25" t="s">
        <v>88</v>
      </c>
    </row>
    <row r="235" spans="2:13" ht="13.2" hidden="1" customHeight="1" x14ac:dyDescent="0.3">
      <c r="B235" s="25">
        <v>0</v>
      </c>
    </row>
    <row r="236" spans="2:13" s="26" customFormat="1" ht="13.2" hidden="1" customHeight="1" x14ac:dyDescent="0.3">
      <c r="B236" s="25">
        <v>1</v>
      </c>
      <c r="C236" s="3"/>
      <c r="D236" s="23"/>
      <c r="E236" s="23"/>
      <c r="F236" s="3"/>
      <c r="G236" s="23"/>
      <c r="H236" s="23"/>
      <c r="I236" s="3"/>
      <c r="J236" s="23"/>
      <c r="K236" s="23"/>
      <c r="L236" s="3"/>
      <c r="M236" s="3"/>
    </row>
    <row r="237" spans="2:13" ht="13.2" hidden="1" customHeight="1" x14ac:dyDescent="0.3">
      <c r="B237" s="25">
        <v>2</v>
      </c>
    </row>
    <row r="238" spans="2:13" ht="13.2" hidden="1" customHeight="1" x14ac:dyDescent="0.3">
      <c r="B238" s="25" t="s">
        <v>41</v>
      </c>
    </row>
    <row r="239" spans="2:13" s="26" customFormat="1" ht="13.2" hidden="1" customHeight="1" x14ac:dyDescent="0.3">
      <c r="B239" s="25">
        <v>3</v>
      </c>
      <c r="C239" s="3"/>
      <c r="D239" s="23"/>
      <c r="E239" s="23"/>
      <c r="F239" s="3"/>
      <c r="G239" s="23"/>
      <c r="H239" s="23"/>
      <c r="I239" s="3"/>
      <c r="J239" s="23"/>
      <c r="K239" s="23"/>
      <c r="L239" s="3"/>
      <c r="M239" s="3"/>
    </row>
    <row r="240" spans="2:13" ht="13.2" hidden="1" customHeight="1" x14ac:dyDescent="0.3">
      <c r="B240" s="25">
        <v>4</v>
      </c>
    </row>
    <row r="241" spans="2:13" ht="13.2" hidden="1" customHeight="1" x14ac:dyDescent="0.3">
      <c r="B241" s="25" t="s">
        <v>42</v>
      </c>
    </row>
    <row r="242" spans="2:13" s="26" customFormat="1" ht="13.2" hidden="1" customHeight="1" x14ac:dyDescent="0.3">
      <c r="B242" s="25">
        <v>5</v>
      </c>
      <c r="C242" s="3"/>
      <c r="D242" s="23"/>
      <c r="E242" s="23"/>
      <c r="F242" s="3"/>
      <c r="G242" s="23"/>
      <c r="H242" s="23"/>
      <c r="I242" s="3"/>
      <c r="J242" s="23"/>
      <c r="K242" s="23"/>
      <c r="L242" s="3"/>
      <c r="M242" s="3"/>
    </row>
    <row r="243" spans="2:13" ht="13.2" hidden="1" customHeight="1" x14ac:dyDescent="0.3">
      <c r="B243" s="25">
        <v>6</v>
      </c>
    </row>
    <row r="244" spans="2:13" ht="13.2" hidden="1" customHeight="1" x14ac:dyDescent="0.3">
      <c r="B244" s="25" t="s">
        <v>43</v>
      </c>
    </row>
    <row r="245" spans="2:13" ht="13.2" hidden="1" customHeight="1" x14ac:dyDescent="0.3">
      <c r="B245" s="25">
        <v>7</v>
      </c>
    </row>
    <row r="246" spans="2:13" s="27" customFormat="1" ht="24" hidden="1" customHeight="1" x14ac:dyDescent="0.3">
      <c r="B246" s="25">
        <v>8</v>
      </c>
      <c r="C246" s="3"/>
      <c r="D246" s="23"/>
      <c r="E246" s="23"/>
      <c r="F246" s="3"/>
      <c r="G246" s="23"/>
      <c r="H246" s="23"/>
      <c r="I246" s="3"/>
      <c r="J246" s="23"/>
      <c r="K246" s="23"/>
      <c r="L246" s="3"/>
      <c r="M246" s="3"/>
    </row>
    <row r="247" spans="2:13" ht="13.2" hidden="1" customHeight="1" x14ac:dyDescent="0.3">
      <c r="B247" s="25" t="s">
        <v>85</v>
      </c>
    </row>
    <row r="248" spans="2:13" ht="13.2" hidden="1" customHeight="1" x14ac:dyDescent="0.3">
      <c r="B248" s="25">
        <v>9</v>
      </c>
    </row>
    <row r="249" spans="2:13" s="26" customFormat="1" ht="13.2" hidden="1" customHeight="1" x14ac:dyDescent="0.3">
      <c r="B249" s="25">
        <v>10</v>
      </c>
      <c r="C249" s="3"/>
      <c r="D249" s="23"/>
      <c r="E249" s="23"/>
      <c r="F249" s="3"/>
      <c r="G249" s="23"/>
      <c r="H249" s="23"/>
      <c r="I249" s="3"/>
      <c r="J249" s="23"/>
      <c r="K249" s="23"/>
      <c r="L249" s="3"/>
      <c r="M249" s="3"/>
    </row>
    <row r="250" spans="2:13" ht="13.2" hidden="1" customHeight="1" x14ac:dyDescent="0.3">
      <c r="B250" s="25" t="s">
        <v>44</v>
      </c>
    </row>
    <row r="251" spans="2:13" ht="13.2" hidden="1" customHeight="1" x14ac:dyDescent="0.3">
      <c r="B251" s="25" t="s">
        <v>87</v>
      </c>
    </row>
    <row r="252" spans="2:13" s="26" customFormat="1" ht="13.2" hidden="1" customHeight="1" x14ac:dyDescent="0.3">
      <c r="B252" s="25">
        <v>0</v>
      </c>
      <c r="C252" s="3"/>
      <c r="D252" s="23"/>
      <c r="E252" s="23"/>
      <c r="F252" s="3"/>
      <c r="G252" s="23"/>
      <c r="H252" s="23"/>
      <c r="I252" s="3"/>
      <c r="J252" s="23"/>
      <c r="K252" s="23"/>
      <c r="L252" s="3"/>
      <c r="M252" s="3"/>
    </row>
    <row r="253" spans="2:13" ht="13.2" hidden="1" customHeight="1" x14ac:dyDescent="0.3">
      <c r="B253" s="25">
        <v>1</v>
      </c>
    </row>
    <row r="254" spans="2:13" ht="13.2" hidden="1" customHeight="1" x14ac:dyDescent="0.3">
      <c r="B254" s="25">
        <v>2</v>
      </c>
    </row>
    <row r="255" spans="2:13" s="26" customFormat="1" ht="13.2" hidden="1" customHeight="1" x14ac:dyDescent="0.3">
      <c r="B255" s="25" t="s">
        <v>41</v>
      </c>
      <c r="C255" s="3"/>
      <c r="D255" s="23"/>
      <c r="E255" s="23"/>
      <c r="F255" s="3"/>
      <c r="G255" s="23"/>
      <c r="H255" s="23"/>
      <c r="I255" s="3"/>
      <c r="J255" s="23"/>
      <c r="K255" s="23"/>
      <c r="L255" s="3"/>
      <c r="M255" s="3"/>
    </row>
    <row r="256" spans="2:13" ht="13.2" hidden="1" customHeight="1" x14ac:dyDescent="0.3">
      <c r="B256" s="25">
        <v>3</v>
      </c>
    </row>
    <row r="257" spans="2:13" ht="13.2" hidden="1" customHeight="1" x14ac:dyDescent="0.3">
      <c r="B257" s="25">
        <v>4</v>
      </c>
    </row>
    <row r="258" spans="2:13" s="26" customFormat="1" ht="13.2" hidden="1" customHeight="1" x14ac:dyDescent="0.3">
      <c r="B258" s="25" t="s">
        <v>42</v>
      </c>
      <c r="C258" s="3"/>
      <c r="D258" s="23"/>
      <c r="E258" s="23"/>
      <c r="F258" s="3"/>
      <c r="G258" s="23"/>
      <c r="H258" s="23"/>
      <c r="I258" s="3"/>
      <c r="J258" s="23"/>
      <c r="K258" s="23"/>
      <c r="L258" s="3"/>
      <c r="M258" s="3"/>
    </row>
    <row r="259" spans="2:13" ht="13.2" hidden="1" customHeight="1" x14ac:dyDescent="0.3">
      <c r="B259" s="25">
        <v>5</v>
      </c>
    </row>
    <row r="260" spans="2:13" ht="13.2" hidden="1" customHeight="1" x14ac:dyDescent="0.3">
      <c r="B260" s="25">
        <v>6</v>
      </c>
    </row>
    <row r="261" spans="2:13" ht="13.2" hidden="1" customHeight="1" x14ac:dyDescent="0.3">
      <c r="B261" s="25" t="s">
        <v>43</v>
      </c>
    </row>
    <row r="262" spans="2:13" s="27" customFormat="1" ht="24" hidden="1" customHeight="1" x14ac:dyDescent="0.3">
      <c r="B262" s="25">
        <v>7</v>
      </c>
      <c r="C262" s="3"/>
      <c r="D262" s="23"/>
      <c r="E262" s="23"/>
      <c r="F262" s="3"/>
      <c r="G262" s="23"/>
      <c r="H262" s="23"/>
      <c r="I262" s="3"/>
      <c r="J262" s="23"/>
      <c r="K262" s="23"/>
      <c r="L262" s="3"/>
      <c r="M262" s="3"/>
    </row>
    <row r="263" spans="2:13" ht="13.2" hidden="1" customHeight="1" x14ac:dyDescent="0.3">
      <c r="B263" s="25">
        <v>8</v>
      </c>
    </row>
    <row r="264" spans="2:13" ht="13.2" hidden="1" customHeight="1" x14ac:dyDescent="0.3">
      <c r="B264" s="25" t="s">
        <v>85</v>
      </c>
    </row>
    <row r="265" spans="2:13" s="26" customFormat="1" ht="13.2" hidden="1" customHeight="1" x14ac:dyDescent="0.3">
      <c r="B265" s="25">
        <v>9</v>
      </c>
      <c r="C265" s="3"/>
      <c r="D265" s="23"/>
      <c r="E265" s="23"/>
      <c r="F265" s="3"/>
      <c r="G265" s="23"/>
      <c r="H265" s="23"/>
      <c r="I265" s="3"/>
      <c r="J265" s="23"/>
      <c r="K265" s="23"/>
      <c r="L265" s="3"/>
      <c r="M265" s="3"/>
    </row>
    <row r="266" spans="2:13" ht="13.2" hidden="1" customHeight="1" x14ac:dyDescent="0.3">
      <c r="B266" s="25">
        <v>10</v>
      </c>
    </row>
    <row r="267" spans="2:13" ht="13.2" hidden="1" customHeight="1" x14ac:dyDescent="0.3">
      <c r="B267" s="25" t="s">
        <v>44</v>
      </c>
    </row>
    <row r="268" spans="2:13" s="26" customFormat="1" ht="13.2" hidden="1" customHeight="1" x14ac:dyDescent="0.3">
      <c r="B268" s="25" t="s">
        <v>86</v>
      </c>
      <c r="C268" s="3"/>
      <c r="D268" s="23"/>
      <c r="E268" s="23"/>
      <c r="F268" s="3"/>
      <c r="G268" s="23"/>
      <c r="H268" s="23"/>
      <c r="I268" s="3"/>
      <c r="J268" s="23"/>
      <c r="K268" s="23"/>
      <c r="L268" s="3"/>
      <c r="M268" s="3"/>
    </row>
    <row r="269" spans="2:13" ht="13.2" hidden="1" customHeight="1" x14ac:dyDescent="0.3">
      <c r="B269" s="25">
        <v>0</v>
      </c>
    </row>
    <row r="270" spans="2:13" ht="13.2" hidden="1" customHeight="1" x14ac:dyDescent="0.3">
      <c r="B270" s="25">
        <v>1</v>
      </c>
    </row>
    <row r="271" spans="2:13" s="26" customFormat="1" ht="13.2" hidden="1" customHeight="1" x14ac:dyDescent="0.3">
      <c r="B271" s="25">
        <v>2</v>
      </c>
      <c r="C271" s="3"/>
      <c r="D271" s="23"/>
      <c r="E271" s="23"/>
      <c r="F271" s="3"/>
      <c r="G271" s="23"/>
      <c r="H271" s="23"/>
      <c r="I271" s="3"/>
      <c r="J271" s="23"/>
      <c r="K271" s="23"/>
      <c r="L271" s="3"/>
      <c r="M271" s="3"/>
    </row>
    <row r="272" spans="2:13" ht="13.2" hidden="1" customHeight="1" x14ac:dyDescent="0.3">
      <c r="B272" s="25" t="s">
        <v>41</v>
      </c>
    </row>
    <row r="273" spans="2:13" ht="13.2" hidden="1" customHeight="1" x14ac:dyDescent="0.3">
      <c r="B273" s="25">
        <v>3</v>
      </c>
    </row>
    <row r="274" spans="2:13" s="26" customFormat="1" ht="13.2" hidden="1" customHeight="1" x14ac:dyDescent="0.3">
      <c r="B274" s="25">
        <v>4</v>
      </c>
      <c r="C274" s="3"/>
      <c r="D274" s="23"/>
      <c r="E274" s="23"/>
      <c r="F274" s="3"/>
      <c r="G274" s="23"/>
      <c r="H274" s="23"/>
      <c r="I274" s="3"/>
      <c r="J274" s="23"/>
      <c r="K274" s="23"/>
      <c r="L274" s="3"/>
      <c r="M274" s="3"/>
    </row>
    <row r="275" spans="2:13" ht="13.2" hidden="1" customHeight="1" x14ac:dyDescent="0.3">
      <c r="B275" s="25" t="s">
        <v>42</v>
      </c>
    </row>
    <row r="276" spans="2:13" ht="13.2" hidden="1" customHeight="1" x14ac:dyDescent="0.3">
      <c r="B276" s="25">
        <v>5</v>
      </c>
    </row>
    <row r="277" spans="2:13" ht="13.2" hidden="1" customHeight="1" x14ac:dyDescent="0.3">
      <c r="B277" s="25">
        <v>6</v>
      </c>
    </row>
    <row r="278" spans="2:13" s="27" customFormat="1" ht="24" hidden="1" customHeight="1" x14ac:dyDescent="0.3">
      <c r="B278" s="25" t="s">
        <v>43</v>
      </c>
      <c r="C278" s="3"/>
      <c r="D278" s="23"/>
      <c r="E278" s="23"/>
      <c r="F278" s="3"/>
      <c r="G278" s="23"/>
      <c r="H278" s="23"/>
      <c r="I278" s="3"/>
      <c r="J278" s="23"/>
      <c r="K278" s="23"/>
      <c r="L278" s="3"/>
      <c r="M278" s="3"/>
    </row>
    <row r="279" spans="2:13" ht="13.2" hidden="1" customHeight="1" x14ac:dyDescent="0.3">
      <c r="B279" s="25">
        <v>7</v>
      </c>
    </row>
    <row r="280" spans="2:13" ht="13.2" hidden="1" customHeight="1" x14ac:dyDescent="0.3">
      <c r="B280" s="25">
        <v>8</v>
      </c>
    </row>
    <row r="281" spans="2:13" s="26" customFormat="1" ht="13.2" hidden="1" customHeight="1" x14ac:dyDescent="0.3">
      <c r="B281" s="25" t="s">
        <v>85</v>
      </c>
      <c r="C281" s="3"/>
      <c r="D281" s="23"/>
      <c r="E281" s="23"/>
      <c r="F281" s="3"/>
      <c r="G281" s="23"/>
      <c r="H281" s="23"/>
      <c r="I281" s="3"/>
      <c r="J281" s="23"/>
      <c r="K281" s="23"/>
      <c r="L281" s="3"/>
      <c r="M281" s="3"/>
    </row>
    <row r="282" spans="2:13" ht="13.2" hidden="1" customHeight="1" x14ac:dyDescent="0.3">
      <c r="B282" s="25">
        <v>9</v>
      </c>
    </row>
    <row r="283" spans="2:13" ht="13.2" hidden="1" customHeight="1" x14ac:dyDescent="0.3">
      <c r="B283" s="25">
        <v>10</v>
      </c>
    </row>
    <row r="284" spans="2:13" s="26" customFormat="1" ht="13.2" hidden="1" customHeight="1" x14ac:dyDescent="0.3">
      <c r="B284" s="25" t="s">
        <v>44</v>
      </c>
      <c r="C284" s="3"/>
      <c r="D284" s="23"/>
      <c r="E284" s="23"/>
      <c r="F284" s="3"/>
      <c r="G284" s="23"/>
      <c r="H284" s="23"/>
      <c r="I284" s="3"/>
      <c r="J284" s="23"/>
      <c r="K284" s="23"/>
      <c r="L284" s="3"/>
      <c r="M284" s="3"/>
    </row>
    <row r="285" spans="2:13" ht="24" hidden="1" customHeight="1" x14ac:dyDescent="0.3">
      <c r="B285" s="25" t="s">
        <v>84</v>
      </c>
    </row>
    <row r="286" spans="2:13" ht="14.4" hidden="1" customHeight="1" x14ac:dyDescent="0.3">
      <c r="B286" s="25" t="s">
        <v>47</v>
      </c>
    </row>
    <row r="287" spans="2:13" ht="14.4" hidden="1" customHeight="1" x14ac:dyDescent="0.3">
      <c r="B287" s="25" t="s">
        <v>48</v>
      </c>
    </row>
    <row r="288" spans="2:13" ht="14.4" hidden="1" customHeight="1" x14ac:dyDescent="0.3">
      <c r="B288" s="25" t="s">
        <v>49</v>
      </c>
    </row>
    <row r="289" spans="2:13" ht="14.4" hidden="1" customHeight="1" x14ac:dyDescent="0.3">
      <c r="B289" s="25" t="s">
        <v>50</v>
      </c>
    </row>
    <row r="290" spans="2:13" ht="14.4" hidden="1" customHeight="1" x14ac:dyDescent="0.3">
      <c r="B290" s="25" t="s">
        <v>51</v>
      </c>
    </row>
    <row r="291" spans="2:13" ht="14.4" hidden="1" customHeight="1" x14ac:dyDescent="0.25">
      <c r="B291" s="25" t="s">
        <v>52</v>
      </c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</row>
    <row r="292" spans="2:13" ht="14.4" hidden="1" customHeight="1" x14ac:dyDescent="0.25">
      <c r="B292" s="25" t="s">
        <v>53</v>
      </c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</row>
    <row r="293" spans="2:13" ht="14.4" hidden="1" customHeight="1" x14ac:dyDescent="0.25">
      <c r="B293" s="25" t="s">
        <v>54</v>
      </c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</row>
    <row r="294" spans="2:13" ht="14.4" hidden="1" customHeight="1" x14ac:dyDescent="0.25">
      <c r="B294" s="25" t="s">
        <v>55</v>
      </c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</row>
    <row r="295" spans="2:13" ht="14.4" hidden="1" customHeight="1" x14ac:dyDescent="0.25">
      <c r="B295" s="25" t="s">
        <v>56</v>
      </c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</row>
    <row r="296" spans="2:13" ht="14.4" hidden="1" customHeight="1" x14ac:dyDescent="0.25">
      <c r="B296" s="25" t="s">
        <v>57</v>
      </c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</row>
    <row r="297" spans="2:13" ht="14.4" hidden="1" customHeight="1" x14ac:dyDescent="0.25">
      <c r="B297" s="25" t="s">
        <v>58</v>
      </c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</row>
    <row r="298" spans="2:13" ht="14.4" hidden="1" customHeight="1" x14ac:dyDescent="0.25">
      <c r="B298" s="25" t="s">
        <v>59</v>
      </c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</row>
    <row r="299" spans="2:13" ht="14.4" hidden="1" customHeight="1" x14ac:dyDescent="0.25">
      <c r="B299" s="25" t="s">
        <v>60</v>
      </c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</row>
    <row r="300" spans="2:13" ht="14.4" hidden="1" customHeight="1" x14ac:dyDescent="0.25">
      <c r="B300" s="25" t="s">
        <v>6</v>
      </c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</row>
    <row r="301" spans="2:13" ht="14.4" hidden="1" customHeight="1" x14ac:dyDescent="0.25">
      <c r="B301" s="25" t="s">
        <v>7</v>
      </c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</row>
    <row r="302" spans="2:13" ht="14.4" hidden="1" customHeight="1" x14ac:dyDescent="0.25">
      <c r="B302" s="25" t="s">
        <v>8</v>
      </c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</row>
    <row r="303" spans="2:13" ht="24.6" hidden="1" customHeight="1" x14ac:dyDescent="0.25">
      <c r="B303" s="25" t="s">
        <v>9</v>
      </c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</row>
    <row r="304" spans="2:13" ht="14.4" hidden="1" customHeight="1" x14ac:dyDescent="0.25">
      <c r="B304" s="25" t="s">
        <v>10</v>
      </c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</row>
    <row r="305" spans="1:13" ht="14.4" hidden="1" customHeight="1" x14ac:dyDescent="0.25">
      <c r="B305" s="25" t="s">
        <v>11</v>
      </c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</row>
    <row r="306" spans="1:13" ht="14.4" hidden="1" customHeight="1" x14ac:dyDescent="0.25">
      <c r="B306" s="25" t="s">
        <v>12</v>
      </c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</row>
    <row r="307" spans="1:13" ht="14.4" hidden="1" customHeight="1" x14ac:dyDescent="0.25">
      <c r="B307" s="25" t="s">
        <v>13</v>
      </c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</row>
    <row r="308" spans="1:13" ht="14.4" hidden="1" customHeight="1" x14ac:dyDescent="0.25">
      <c r="B308" s="25" t="s">
        <v>14</v>
      </c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</row>
    <row r="309" spans="1:13" ht="14.4" hidden="1" customHeight="1" x14ac:dyDescent="0.25">
      <c r="B309" s="25" t="s">
        <v>15</v>
      </c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</row>
    <row r="310" spans="1:13" ht="14.4" hidden="1" customHeight="1" x14ac:dyDescent="0.25">
      <c r="B310" s="25" t="s">
        <v>16</v>
      </c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</row>
    <row r="311" spans="1:13" ht="14.4" hidden="1" customHeight="1" x14ac:dyDescent="0.25">
      <c r="B311" s="25" t="s">
        <v>17</v>
      </c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</row>
    <row r="312" spans="1:13" ht="14.4" hidden="1" customHeight="1" x14ac:dyDescent="0.25">
      <c r="B312" s="25" t="s">
        <v>18</v>
      </c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</row>
    <row r="313" spans="1:13" ht="14.4" hidden="1" customHeight="1" x14ac:dyDescent="0.25">
      <c r="B313" s="25" t="s">
        <v>19</v>
      </c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</row>
    <row r="314" spans="1:13" ht="14.4" hidden="1" customHeight="1" x14ac:dyDescent="0.25">
      <c r="B314" s="25" t="s">
        <v>20</v>
      </c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</row>
    <row r="315" spans="1:13" ht="14.4" hidden="1" customHeight="1" x14ac:dyDescent="0.25">
      <c r="B315" s="25" t="s">
        <v>21</v>
      </c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</row>
    <row r="316" spans="1:13" ht="14.4" hidden="1" customHeight="1" x14ac:dyDescent="0.25">
      <c r="B316" s="25" t="s">
        <v>22</v>
      </c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</row>
    <row r="317" spans="1:13" ht="14.4" hidden="1" customHeight="1" x14ac:dyDescent="0.25">
      <c r="B317" s="25" t="s">
        <v>23</v>
      </c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</row>
    <row r="318" spans="1:13" ht="14.4" hidden="1" customHeight="1" x14ac:dyDescent="0.25">
      <c r="B318" s="25" t="s">
        <v>24</v>
      </c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</row>
    <row r="319" spans="1:13" ht="14.4" hidden="1" customHeight="1" x14ac:dyDescent="0.25">
      <c r="B319" s="25" t="s">
        <v>61</v>
      </c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</row>
    <row r="320" spans="1:13" ht="24" hidden="1" customHeight="1" x14ac:dyDescent="0.25">
      <c r="A320" s="24" t="s">
        <v>83</v>
      </c>
      <c r="B320" s="25" t="s">
        <v>82</v>
      </c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</row>
    <row r="321" spans="2:13" ht="14.4" hidden="1" customHeight="1" x14ac:dyDescent="0.25">
      <c r="B321" s="25" t="s">
        <v>45</v>
      </c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</row>
    <row r="322" spans="2:13" ht="14.4" hidden="1" customHeight="1" x14ac:dyDescent="0.25">
      <c r="B322" s="25" t="s">
        <v>46</v>
      </c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</row>
    <row r="323" spans="2:13" ht="24" hidden="1" customHeight="1" x14ac:dyDescent="0.25">
      <c r="B323" s="25" t="s">
        <v>81</v>
      </c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</row>
    <row r="324" spans="2:13" ht="14.4" hidden="1" customHeight="1" x14ac:dyDescent="0.25">
      <c r="B324" s="25" t="s">
        <v>45</v>
      </c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</row>
    <row r="325" spans="2:13" ht="14.4" hidden="1" customHeight="1" x14ac:dyDescent="0.25">
      <c r="B325" s="25" t="s">
        <v>46</v>
      </c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</row>
  </sheetData>
  <mergeCells count="3">
    <mergeCell ref="D6:E6"/>
    <mergeCell ref="G6:H6"/>
    <mergeCell ref="J6:K6"/>
  </mergeCells>
  <printOptions horizontalCentered="1"/>
  <pageMargins left="0.7" right="0.7" top="0.75" bottom="0.75" header="0.3" footer="0.3"/>
  <pageSetup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Bienvenida Efectivo</vt:lpstr>
      <vt:lpstr>Afiliación del Trabajador </vt:lpstr>
      <vt:lpstr>Afiliación a Centros de Trabajo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Eleazar Jorge Romero Gutierrez</dc:creator>
  <cp:lastModifiedBy>Ma. Lorena Gutiérrez Escoffie</cp:lastModifiedBy>
  <cp:lastPrinted>2015-11-30T21:33:23Z</cp:lastPrinted>
  <dcterms:created xsi:type="dcterms:W3CDTF">2014-12-16T16:19:51Z</dcterms:created>
  <dcterms:modified xsi:type="dcterms:W3CDTF">2017-04-27T20:14:48Z</dcterms:modified>
</cp:coreProperties>
</file>